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monandHayley\Documents\Simon\Eastling Village Hall\Treasurer\"/>
    </mc:Choice>
  </mc:AlternateContent>
  <xr:revisionPtr revIDLastSave="0" documentId="13_ncr:1_{AFB834CA-02A0-4512-8830-A695B12994BD}" xr6:coauthVersionLast="46" xr6:coauthVersionMax="46" xr10:uidLastSave="{00000000-0000-0000-0000-000000000000}"/>
  <bookViews>
    <workbookView xWindow="-120" yWindow="-120" windowWidth="20730" windowHeight="11160" firstSheet="1" activeTab="3" xr2:uid="{00000000-000D-0000-FFFF-FFFF00000000}"/>
  </bookViews>
  <sheets>
    <sheet name="Receipts and Payments" sheetId="1" r:id="rId1"/>
    <sheet name="Bank Reconciliation" sheetId="2" r:id="rId2"/>
    <sheet name="Cashbook Summary - Income" sheetId="3" r:id="rId3"/>
    <sheet name="Cashbook Summary - Expenditure" sheetId="4" r:id="rId4"/>
  </sheets>
  <calcPr calcId="181029"/>
</workbook>
</file>

<file path=xl/calcChain.xml><?xml version="1.0" encoding="utf-8"?>
<calcChain xmlns="http://schemas.openxmlformats.org/spreadsheetml/2006/main">
  <c r="C19" i="4" l="1"/>
  <c r="H118" i="1"/>
  <c r="J118" i="1"/>
  <c r="J90" i="1" l="1"/>
  <c r="H67" i="1"/>
  <c r="H41" i="1"/>
  <c r="H29" i="1"/>
  <c r="J69" i="1"/>
  <c r="J65" i="1"/>
  <c r="T72" i="2" l="1"/>
  <c r="T74" i="2" s="1"/>
  <c r="T70" i="2"/>
  <c r="M70" i="2"/>
  <c r="T65" i="2"/>
  <c r="M65" i="2"/>
  <c r="M72" i="2" s="1"/>
  <c r="M74" i="2" s="1"/>
  <c r="F65" i="2"/>
  <c r="F72" i="2" s="1"/>
  <c r="F74" i="2" s="1"/>
  <c r="M53" i="2"/>
  <c r="M55" i="2" s="1"/>
  <c r="M51" i="2"/>
  <c r="F46" i="2"/>
  <c r="F53" i="2" s="1"/>
  <c r="F55" i="2" s="1"/>
  <c r="T45" i="2"/>
  <c r="T53" i="2" s="1"/>
  <c r="T55" i="2" s="1"/>
  <c r="M45" i="2"/>
  <c r="F37" i="2"/>
  <c r="F35" i="2"/>
  <c r="T28" i="2"/>
  <c r="T35" i="2" s="1"/>
  <c r="T37" i="2" s="1"/>
  <c r="M28" i="2"/>
  <c r="M35" i="2" s="1"/>
  <c r="M37" i="2" s="1"/>
  <c r="T14" i="2"/>
  <c r="M14" i="2"/>
  <c r="F14" i="2"/>
  <c r="M9" i="2"/>
  <c r="M16" i="2" s="1"/>
  <c r="M18" i="2" s="1"/>
  <c r="F9" i="2"/>
  <c r="F16" i="2" s="1"/>
  <c r="F18" i="2" s="1"/>
  <c r="T8" i="2"/>
  <c r="T16" i="2" s="1"/>
  <c r="T18" i="2" s="1"/>
  <c r="C16" i="3" l="1"/>
  <c r="H90" i="1" l="1"/>
  <c r="J41" i="1" l="1"/>
  <c r="J63" i="1" l="1"/>
  <c r="H63" i="1" l="1"/>
  <c r="H65" i="1" l="1"/>
  <c r="H69" i="1" s="1"/>
</calcChain>
</file>

<file path=xl/sharedStrings.xml><?xml version="1.0" encoding="utf-8"?>
<sst xmlns="http://schemas.openxmlformats.org/spreadsheetml/2006/main" count="248" uniqueCount="99">
  <si>
    <t>EASTLING VILLAGE HALL</t>
  </si>
  <si>
    <t>ACCOUNTS</t>
  </si>
  <si>
    <t>Charity No 1046827</t>
  </si>
  <si>
    <t>RECEIPTS AND PAYMENTS ACCOUNT</t>
  </si>
  <si>
    <t>(General Purposes Fund)</t>
  </si>
  <si>
    <t>Notes</t>
  </si>
  <si>
    <t>£</t>
  </si>
  <si>
    <t>INCOME</t>
  </si>
  <si>
    <t>Grants and Donations</t>
  </si>
  <si>
    <t>Trading Activities</t>
  </si>
  <si>
    <t>Fund Raising</t>
  </si>
  <si>
    <t>EXPENDITURE</t>
  </si>
  <si>
    <t>Direct Charitable Expenditure</t>
  </si>
  <si>
    <t>Insurance</t>
  </si>
  <si>
    <t>Cleaning</t>
  </si>
  <si>
    <t>Repairs and Maintenance</t>
  </si>
  <si>
    <t>Gas and Electricity</t>
  </si>
  <si>
    <t>Water and Sewerage</t>
  </si>
  <si>
    <t>Gardening</t>
  </si>
  <si>
    <t>Other Expenditure</t>
  </si>
  <si>
    <t>Fundraising costs</t>
  </si>
  <si>
    <t xml:space="preserve">Sundries </t>
  </si>
  <si>
    <t>Other Payments</t>
  </si>
  <si>
    <t>Equipment</t>
  </si>
  <si>
    <t xml:space="preserve">Net Receipts / (Payments) for year </t>
  </si>
  <si>
    <t>STATEMENT OF ASSETS AND LIABILITIES</t>
  </si>
  <si>
    <t>MONETARY ASSETS</t>
  </si>
  <si>
    <t>cash in hand</t>
  </si>
  <si>
    <t>NatWest - Current ac</t>
  </si>
  <si>
    <t>Accruals</t>
  </si>
  <si>
    <t>Of these cash balances the trustees have designated £5000 to be set aside as a 'Maintenance Fund'</t>
  </si>
  <si>
    <t>for the ongoing maintenance of the hall.</t>
  </si>
  <si>
    <t>Liabilities</t>
  </si>
  <si>
    <t>Surety bond held</t>
  </si>
  <si>
    <t>NON MONETARY ASSETS</t>
  </si>
  <si>
    <t>Land and buildings used by the charity : The Village Hall</t>
  </si>
  <si>
    <t>(Freehold title invested in the Official Custodian for charities)</t>
  </si>
  <si>
    <t>Village Hall and carpark - cost as at 31 December 2001</t>
  </si>
  <si>
    <t>Improvements in year</t>
  </si>
  <si>
    <t>Other Assets</t>
  </si>
  <si>
    <t>Held for functional use by the charity:</t>
  </si>
  <si>
    <t>Furniture and equipment in hall as per inventory</t>
  </si>
  <si>
    <t>Tables,chairs sound system,kitchen equip etc (all in good condition and up to 4yrs old)</t>
  </si>
  <si>
    <t>Equipment purchased in year:</t>
  </si>
  <si>
    <t>Short Mat Bowls</t>
  </si>
  <si>
    <t>KCC Elections</t>
  </si>
  <si>
    <t>Sundry Hall Hire</t>
  </si>
  <si>
    <t>KCC Car Park Fee</t>
  </si>
  <si>
    <t>Publicity</t>
  </si>
  <si>
    <t>Subscriptions</t>
  </si>
  <si>
    <t>Cash Funds at 31 December</t>
  </si>
  <si>
    <t>Circo Rum Ba Ba</t>
  </si>
  <si>
    <t>W.I</t>
  </si>
  <si>
    <t>Church</t>
  </si>
  <si>
    <t>Land at cost (transfer from Belmont Estates in 1998)</t>
  </si>
  <si>
    <t>Cash Funds at 31 December 2018/2017</t>
  </si>
  <si>
    <t>31 December 2018</t>
  </si>
  <si>
    <t>Weddings</t>
  </si>
  <si>
    <t>Cash Funds at 31 December 2019/2018</t>
  </si>
  <si>
    <t>Parochial Church Coucil</t>
  </si>
  <si>
    <t>Gas &amp; Electricity</t>
  </si>
  <si>
    <t>Water &amp; Sewerage</t>
  </si>
  <si>
    <t>Subsciptions</t>
  </si>
  <si>
    <t>Music Licence fees</t>
  </si>
  <si>
    <t>Stationery</t>
  </si>
  <si>
    <t xml:space="preserve">                    Kettle Hill Road</t>
  </si>
  <si>
    <t xml:space="preserve">                          Eastling</t>
  </si>
  <si>
    <t xml:space="preserve">                   Kent ME13 0BA</t>
  </si>
  <si>
    <t>FOR THE YEAR ENDED 31 DECEMBER 2020</t>
  </si>
  <si>
    <t>Eastling Parish Council</t>
  </si>
  <si>
    <t>January</t>
  </si>
  <si>
    <t>February</t>
  </si>
  <si>
    <t>March</t>
  </si>
  <si>
    <t>Opening balance</t>
  </si>
  <si>
    <t>Opening Balance</t>
  </si>
  <si>
    <t>Expenditure for month</t>
  </si>
  <si>
    <t>Plus o/s cheques cashed</t>
  </si>
  <si>
    <t>Less accruals</t>
  </si>
  <si>
    <t>Total Debits</t>
  </si>
  <si>
    <t>Income for month</t>
  </si>
  <si>
    <t>Plus o/s income received</t>
  </si>
  <si>
    <t>Less receivables</t>
  </si>
  <si>
    <t>Total Credits</t>
  </si>
  <si>
    <t>Closing Balance</t>
  </si>
  <si>
    <t>Cash in Hand</t>
  </si>
  <si>
    <t>Closing Bank</t>
  </si>
  <si>
    <t>April</t>
  </si>
  <si>
    <t>May</t>
  </si>
  <si>
    <t>June</t>
  </si>
  <si>
    <t>Expenditure</t>
  </si>
  <si>
    <t>July</t>
  </si>
  <si>
    <t>August</t>
  </si>
  <si>
    <t>September</t>
  </si>
  <si>
    <t>October</t>
  </si>
  <si>
    <t>November</t>
  </si>
  <si>
    <t>December</t>
  </si>
  <si>
    <t>Swale B C - Refurbishment project contribution</t>
  </si>
  <si>
    <t>Swale B C - National Restrictions Grant</t>
  </si>
  <si>
    <t>Swale B C - Lockdown closure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</si>
</sst>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(#,##0\)"/>
  </numFmts>
  <fonts count="10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rgb="FF00000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164" fontId="2" fillId="0" borderId="0" xfId="0" applyNumberFormat="1" applyFont="1" applyAlignment="1">
      <alignment horizontal="center"/>
    </xf>
    <xf numFmtId="0" fontId="3" fillId="0" borderId="0" xfId="0" applyFont="1"/>
    <xf numFmtId="164" fontId="2" fillId="0" borderId="0" xfId="0" applyNumberFormat="1" applyFont="1"/>
    <xf numFmtId="164" fontId="0" fillId="0" borderId="0" xfId="0" applyNumberFormat="1" applyFont="1"/>
    <xf numFmtId="164" fontId="0" fillId="0" borderId="1" xfId="0" applyNumberFormat="1" applyFont="1" applyBorder="1"/>
    <xf numFmtId="1" fontId="2" fillId="0" borderId="0" xfId="0" applyNumberFormat="1" applyFont="1"/>
    <xf numFmtId="164" fontId="2" fillId="0" borderId="0" xfId="0" applyNumberFormat="1" applyFont="1" applyAlignment="1">
      <alignment horizontal="right"/>
    </xf>
    <xf numFmtId="1" fontId="0" fillId="0" borderId="0" xfId="0" applyNumberFormat="1" applyFont="1"/>
    <xf numFmtId="164" fontId="3" fillId="0" borderId="0" xfId="0" applyNumberFormat="1" applyFont="1"/>
    <xf numFmtId="0" fontId="0" fillId="0" borderId="0" xfId="0" applyFont="1"/>
    <xf numFmtId="164" fontId="2" fillId="0" borderId="2" xfId="0" applyNumberFormat="1" applyFont="1" applyBorder="1" applyAlignment="1">
      <alignment horizontal="right"/>
    </xf>
    <xf numFmtId="0" fontId="2" fillId="0" borderId="0" xfId="0" applyFont="1"/>
    <xf numFmtId="164" fontId="2" fillId="0" borderId="2" xfId="0" applyNumberFormat="1" applyFont="1" applyBorder="1"/>
    <xf numFmtId="0" fontId="0" fillId="0" borderId="0" xfId="0" applyFont="1"/>
    <xf numFmtId="164" fontId="0" fillId="0" borderId="0" xfId="0" applyNumberFormat="1" applyFont="1" applyAlignment="1">
      <alignment horizontal="right"/>
    </xf>
    <xf numFmtId="164" fontId="2" fillId="0" borderId="3" xfId="0" applyNumberFormat="1" applyFont="1" applyBorder="1"/>
    <xf numFmtId="3" fontId="2" fillId="0" borderId="3" xfId="0" applyNumberFormat="1" applyFont="1" applyBorder="1"/>
    <xf numFmtId="0" fontId="0" fillId="0" borderId="0" xfId="0" applyFont="1" applyAlignment="1"/>
    <xf numFmtId="164" fontId="5" fillId="0" borderId="0" xfId="0" applyNumberFormat="1" applyFont="1" applyAlignment="1"/>
    <xf numFmtId="0" fontId="5" fillId="0" borderId="0" xfId="0" applyFont="1"/>
    <xf numFmtId="0" fontId="7" fillId="0" borderId="0" xfId="0" applyFont="1"/>
    <xf numFmtId="0" fontId="0" fillId="0" borderId="0" xfId="0" applyFont="1" applyBorder="1" applyAlignment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right"/>
    </xf>
    <xf numFmtId="1" fontId="0" fillId="0" borderId="0" xfId="0" applyNumberFormat="1" applyFont="1" applyBorder="1"/>
    <xf numFmtId="164" fontId="6" fillId="0" borderId="0" xfId="0" applyNumberFormat="1" applyFont="1"/>
    <xf numFmtId="164" fontId="5" fillId="0" borderId="0" xfId="0" applyNumberFormat="1" applyFont="1"/>
    <xf numFmtId="0" fontId="0" fillId="0" borderId="0" xfId="0"/>
    <xf numFmtId="0" fontId="0" fillId="0" borderId="0" xfId="0" applyFont="1" applyAlignment="1"/>
    <xf numFmtId="0" fontId="8" fillId="0" borderId="0" xfId="0" applyFont="1" applyAlignment="1"/>
    <xf numFmtId="164" fontId="8" fillId="0" borderId="0" xfId="0" applyNumberFormat="1" applyFont="1" applyAlignment="1"/>
    <xf numFmtId="0" fontId="5" fillId="0" borderId="0" xfId="0" applyFont="1" applyAlignment="1"/>
    <xf numFmtId="0" fontId="0" fillId="0" borderId="0" xfId="0" applyFont="1" applyAlignment="1"/>
    <xf numFmtId="2" fontId="0" fillId="0" borderId="0" xfId="0" applyNumberFormat="1" applyFont="1" applyAlignment="1"/>
    <xf numFmtId="2" fontId="8" fillId="0" borderId="0" xfId="0" applyNumberFormat="1" applyFont="1"/>
    <xf numFmtId="0" fontId="8" fillId="0" borderId="0" xfId="0" applyFont="1"/>
    <xf numFmtId="2" fontId="2" fillId="0" borderId="3" xfId="0" applyNumberFormat="1" applyFont="1" applyBorder="1"/>
    <xf numFmtId="0" fontId="0" fillId="0" borderId="0" xfId="0" applyFont="1" applyAlignment="1"/>
    <xf numFmtId="164" fontId="2" fillId="0" borderId="0" xfId="0" applyNumberFormat="1" applyFont="1" applyAlignment="1">
      <alignment horizontal="center"/>
    </xf>
    <xf numFmtId="0" fontId="5" fillId="0" borderId="0" xfId="0" applyFont="1" applyAlignment="1"/>
    <xf numFmtId="0" fontId="0" fillId="0" borderId="0" xfId="0" applyFont="1" applyAlignment="1"/>
    <xf numFmtId="49" fontId="0" fillId="0" borderId="0" xfId="0" applyNumberFormat="1" applyFont="1" applyAlignment="1"/>
    <xf numFmtId="164" fontId="2" fillId="0" borderId="0" xfId="0" applyNumberFormat="1" applyFont="1" applyAlignment="1">
      <alignment horizontal="center"/>
    </xf>
    <xf numFmtId="164" fontId="5" fillId="0" borderId="0" xfId="0" applyNumberFormat="1" applyFont="1" applyAlignment="1"/>
    <xf numFmtId="0" fontId="1" fillId="0" borderId="0" xfId="0" applyFont="1"/>
    <xf numFmtId="0" fontId="1" fillId="0" borderId="5" xfId="0" applyFont="1" applyBorder="1"/>
    <xf numFmtId="2" fontId="4" fillId="0" borderId="5" xfId="0" applyNumberFormat="1" applyFont="1" applyBorder="1"/>
    <xf numFmtId="2" fontId="1" fillId="0" borderId="5" xfId="0" applyNumberFormat="1" applyFont="1" applyBorder="1"/>
    <xf numFmtId="0" fontId="0" fillId="0" borderId="5" xfId="0" applyBorder="1"/>
    <xf numFmtId="0" fontId="4" fillId="0" borderId="5" xfId="0" applyFont="1" applyBorder="1"/>
    <xf numFmtId="2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2" fontId="0" fillId="0" borderId="5" xfId="0" applyNumberFormat="1" applyBorder="1"/>
    <xf numFmtId="2" fontId="1" fillId="0" borderId="9" xfId="0" applyNumberFormat="1" applyFont="1" applyBorder="1" applyAlignment="1">
      <alignment horizontal="left"/>
    </xf>
    <xf numFmtId="2" fontId="1" fillId="0" borderId="9" xfId="0" applyNumberFormat="1" applyFont="1" applyBorder="1"/>
    <xf numFmtId="0" fontId="0" fillId="0" borderId="9" xfId="0" applyBorder="1"/>
    <xf numFmtId="0" fontId="0" fillId="0" borderId="13" xfId="0" applyBorder="1"/>
    <xf numFmtId="2" fontId="4" fillId="0" borderId="9" xfId="0" applyNumberFormat="1" applyFont="1" applyBorder="1"/>
    <xf numFmtId="2" fontId="0" fillId="0" borderId="0" xfId="0" applyNumberFormat="1"/>
    <xf numFmtId="0" fontId="0" fillId="0" borderId="14" xfId="0" applyBorder="1"/>
    <xf numFmtId="0" fontId="0" fillId="0" borderId="4" xfId="0" applyBorder="1"/>
    <xf numFmtId="0" fontId="0" fillId="0" borderId="15" xfId="0" applyBorder="1"/>
    <xf numFmtId="0" fontId="4" fillId="0" borderId="0" xfId="0" applyFont="1"/>
    <xf numFmtId="1" fontId="5" fillId="0" borderId="0" xfId="0" applyNumberFormat="1" applyFont="1"/>
    <xf numFmtId="1" fontId="5" fillId="0" borderId="0" xfId="0" applyNumberFormat="1" applyFont="1" applyAlignment="1"/>
    <xf numFmtId="1" fontId="0" fillId="0" borderId="0" xfId="0" applyNumberFormat="1" applyFont="1" applyAlignment="1"/>
    <xf numFmtId="1" fontId="1" fillId="0" borderId="0" xfId="0" applyNumberFormat="1" applyFont="1"/>
    <xf numFmtId="1" fontId="9" fillId="0" borderId="0" xfId="0" applyNumberFormat="1" applyFont="1" applyAlignment="1"/>
    <xf numFmtId="164" fontId="8" fillId="0" borderId="0" xfId="0" applyNumberFormat="1" applyFont="1"/>
    <xf numFmtId="0" fontId="5" fillId="0" borderId="0" xfId="0" applyFont="1" applyAlignment="1"/>
    <xf numFmtId="0" fontId="0" fillId="0" borderId="0" xfId="0" applyFont="1" applyAlignment="1"/>
    <xf numFmtId="164" fontId="3" fillId="0" borderId="0" xfId="0" applyNumberFormat="1" applyFont="1" applyAlignment="1"/>
    <xf numFmtId="164" fontId="6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/>
    <xf numFmtId="164" fontId="2" fillId="0" borderId="0" xfId="0" applyNumberFormat="1" applyFont="1" applyAlignment="1">
      <alignment horizontal="center"/>
    </xf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1" fillId="0" borderId="7" xfId="0" applyFont="1" applyBorder="1"/>
    <xf numFmtId="0" fontId="1" fillId="0" borderId="8" xfId="0" applyFont="1" applyBorder="1"/>
    <xf numFmtId="0" fontId="1" fillId="0" borderId="5" xfId="0" applyFont="1" applyBorder="1"/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center"/>
    </xf>
    <xf numFmtId="0" fontId="0" fillId="0" borderId="5" xfId="0" applyBorder="1"/>
    <xf numFmtId="1" fontId="8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9"/>
  <sheetViews>
    <sheetView topLeftCell="A37" workbookViewId="0">
      <selection activeCell="E39" sqref="E39"/>
    </sheetView>
  </sheetViews>
  <sheetFormatPr defaultColWidth="15.140625" defaultRowHeight="15" customHeight="1" x14ac:dyDescent="0.25"/>
  <cols>
    <col min="1" max="3" width="7.5703125" customWidth="1"/>
    <col min="4" max="4" width="11.28515625" customWidth="1"/>
    <col min="5" max="6" width="7.5703125" customWidth="1"/>
    <col min="7" max="7" width="7.5703125" style="41" customWidth="1"/>
    <col min="8" max="21" width="7.5703125" customWidth="1"/>
    <col min="22" max="22" width="8.5703125" bestFit="1" customWidth="1"/>
    <col min="23" max="27" width="7.5703125" customWidth="1"/>
  </cols>
  <sheetData>
    <row r="1" spans="1:11" x14ac:dyDescent="0.25">
      <c r="A1" s="80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s="38" customFormat="1" x14ac:dyDescent="0.25">
      <c r="A2" s="39"/>
      <c r="D2" s="74" t="s">
        <v>65</v>
      </c>
      <c r="E2" s="75"/>
      <c r="F2" s="75"/>
      <c r="G2" s="75"/>
      <c r="H2" s="75"/>
    </row>
    <row r="3" spans="1:11" s="38" customFormat="1" x14ac:dyDescent="0.25">
      <c r="A3" s="39"/>
      <c r="D3" s="74" t="s">
        <v>66</v>
      </c>
      <c r="E3" s="75"/>
      <c r="F3" s="75"/>
      <c r="G3" s="75"/>
      <c r="H3" s="75"/>
    </row>
    <row r="4" spans="1:11" s="38" customFormat="1" x14ac:dyDescent="0.25">
      <c r="A4" s="39"/>
      <c r="D4" s="74" t="s">
        <v>67</v>
      </c>
      <c r="E4" s="75"/>
      <c r="F4" s="75"/>
      <c r="G4" s="75"/>
      <c r="H4" s="75"/>
    </row>
    <row r="6" spans="1:11" x14ac:dyDescent="0.25">
      <c r="A6" s="80" t="s">
        <v>1</v>
      </c>
      <c r="B6" s="75"/>
      <c r="C6" s="75"/>
      <c r="D6" s="75"/>
      <c r="E6" s="75"/>
      <c r="F6" s="75"/>
      <c r="G6" s="75"/>
      <c r="H6" s="75"/>
      <c r="I6" s="75"/>
      <c r="J6" s="75"/>
      <c r="K6" s="75"/>
    </row>
    <row r="8" spans="1:11" x14ac:dyDescent="0.25">
      <c r="A8" s="80" t="s">
        <v>68</v>
      </c>
      <c r="B8" s="75"/>
      <c r="C8" s="75"/>
      <c r="D8" s="75"/>
      <c r="E8" s="75"/>
      <c r="F8" s="75"/>
      <c r="G8" s="75"/>
      <c r="H8" s="75"/>
      <c r="I8" s="75"/>
      <c r="J8" s="75"/>
      <c r="K8" s="75"/>
    </row>
    <row r="10" spans="1:11" x14ac:dyDescent="0.25">
      <c r="D10" s="2" t="s">
        <v>2</v>
      </c>
    </row>
    <row r="12" spans="1:11" x14ac:dyDescent="0.25">
      <c r="A12" s="80" t="s">
        <v>0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 x14ac:dyDescent="0.2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x14ac:dyDescent="0.25">
      <c r="A14" s="80" t="s">
        <v>3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</row>
    <row r="15" spans="1:11" x14ac:dyDescent="0.25">
      <c r="A15" s="80" t="s">
        <v>4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</row>
    <row r="16" spans="1:11" x14ac:dyDescent="0.25">
      <c r="A16" s="1"/>
      <c r="B16" s="1"/>
      <c r="C16" s="1"/>
      <c r="D16" s="1"/>
      <c r="E16" s="1"/>
      <c r="F16" s="1"/>
      <c r="G16" s="43"/>
      <c r="H16" s="80"/>
      <c r="I16" s="75"/>
      <c r="J16" s="75"/>
      <c r="K16" s="75"/>
    </row>
    <row r="17" spans="1:12" ht="15.75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2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2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2" x14ac:dyDescent="0.25">
      <c r="A20" s="4"/>
      <c r="B20" s="4"/>
      <c r="C20" s="4"/>
      <c r="D20" s="4"/>
      <c r="E20" s="4"/>
      <c r="F20" s="4" t="s">
        <v>5</v>
      </c>
      <c r="G20" s="4"/>
      <c r="H20" s="6">
        <v>2020</v>
      </c>
      <c r="J20" s="6">
        <v>2019</v>
      </c>
    </row>
    <row r="21" spans="1:12" x14ac:dyDescent="0.25">
      <c r="A21" s="4"/>
      <c r="B21" s="4"/>
      <c r="C21" s="4"/>
      <c r="D21" s="4"/>
      <c r="E21" s="4"/>
      <c r="F21" s="4"/>
      <c r="G21" s="4"/>
      <c r="H21" s="7" t="s">
        <v>6</v>
      </c>
      <c r="I21" s="8"/>
      <c r="J21" s="7" t="s">
        <v>6</v>
      </c>
    </row>
    <row r="22" spans="1:12" x14ac:dyDescent="0.25">
      <c r="A22" s="3" t="s">
        <v>7</v>
      </c>
      <c r="B22" s="4"/>
      <c r="C22" s="4"/>
      <c r="D22" s="4"/>
      <c r="E22" s="4"/>
      <c r="F22" s="4"/>
      <c r="G22" s="4"/>
      <c r="H22" s="4"/>
      <c r="I22" s="4"/>
      <c r="J22" s="4"/>
    </row>
    <row r="23" spans="1:12" x14ac:dyDescent="0.25">
      <c r="A23" s="9" t="s">
        <v>8</v>
      </c>
      <c r="B23" s="4"/>
      <c r="C23" s="4"/>
      <c r="D23" s="4"/>
      <c r="E23" s="4"/>
      <c r="F23" s="4"/>
      <c r="G23" s="4"/>
      <c r="H23" s="4"/>
      <c r="I23" s="4"/>
      <c r="J23" s="4"/>
    </row>
    <row r="24" spans="1:12" x14ac:dyDescent="0.25">
      <c r="A24" s="9"/>
      <c r="B24" s="4"/>
      <c r="C24" s="4"/>
      <c r="D24" s="4"/>
      <c r="E24" s="4"/>
      <c r="F24" s="4"/>
      <c r="G24" s="4"/>
      <c r="H24" s="4"/>
      <c r="I24" s="4"/>
      <c r="J24" s="4"/>
    </row>
    <row r="25" spans="1:12" s="41" customFormat="1" x14ac:dyDescent="0.25">
      <c r="A25" s="9"/>
      <c r="B25" s="27" t="s">
        <v>96</v>
      </c>
      <c r="C25" s="4"/>
      <c r="D25" s="4"/>
      <c r="E25" s="4"/>
      <c r="F25" s="4"/>
      <c r="G25" s="4"/>
      <c r="H25" s="41">
        <v>591</v>
      </c>
      <c r="I25" s="4"/>
      <c r="J25" s="4"/>
    </row>
    <row r="26" spans="1:12" s="41" customFormat="1" x14ac:dyDescent="0.25">
      <c r="A26" s="9"/>
      <c r="B26" s="44" t="s">
        <v>98</v>
      </c>
      <c r="E26" s="4"/>
      <c r="F26" s="4"/>
      <c r="G26" s="4"/>
      <c r="H26" s="41">
        <v>10000</v>
      </c>
      <c r="I26" s="27"/>
      <c r="J26" s="26"/>
    </row>
    <row r="27" spans="1:12" s="41" customFormat="1" x14ac:dyDescent="0.25">
      <c r="A27" s="9"/>
      <c r="B27" s="44" t="s">
        <v>97</v>
      </c>
      <c r="E27" s="4"/>
      <c r="F27" s="4"/>
      <c r="G27" s="4"/>
      <c r="H27" s="41">
        <v>1334</v>
      </c>
      <c r="I27" s="27"/>
      <c r="J27" s="26"/>
    </row>
    <row r="28" spans="1:12" s="41" customFormat="1" x14ac:dyDescent="0.25">
      <c r="A28" s="9"/>
      <c r="B28" s="44"/>
      <c r="E28" s="4"/>
      <c r="F28" s="4"/>
      <c r="G28" s="4"/>
      <c r="H28" s="26"/>
      <c r="I28" s="27"/>
      <c r="J28" s="26"/>
    </row>
    <row r="29" spans="1:12" s="41" customFormat="1" x14ac:dyDescent="0.25">
      <c r="A29" s="9"/>
      <c r="B29" s="44"/>
      <c r="E29" s="4"/>
      <c r="F29" s="4"/>
      <c r="G29" s="4"/>
      <c r="H29" s="3">
        <f>SUM(H25:H28)</f>
        <v>11925</v>
      </c>
      <c r="I29" s="27"/>
      <c r="J29" s="26"/>
      <c r="L29" s="30"/>
    </row>
    <row r="30" spans="1:12" x14ac:dyDescent="0.25">
      <c r="A30" s="9"/>
      <c r="B30" s="19"/>
      <c r="E30" s="4"/>
      <c r="F30" s="4"/>
      <c r="G30" s="4"/>
      <c r="H30" s="3"/>
      <c r="I30" s="4"/>
      <c r="J30" s="3"/>
    </row>
    <row r="31" spans="1:12" x14ac:dyDescent="0.25">
      <c r="A31" s="4" t="s">
        <v>9</v>
      </c>
      <c r="B31" s="4"/>
      <c r="C31" s="4"/>
      <c r="D31" s="4"/>
      <c r="E31" s="4"/>
      <c r="F31" s="4"/>
      <c r="G31" s="4"/>
      <c r="H31" s="4"/>
      <c r="I31" s="4"/>
      <c r="J31" s="4"/>
    </row>
    <row r="32" spans="1:12" x14ac:dyDescent="0.25">
      <c r="A32" s="4"/>
      <c r="B32" s="9"/>
      <c r="C32" s="4"/>
      <c r="D32" s="4"/>
      <c r="E32" s="4"/>
      <c r="F32" s="4"/>
      <c r="G32" s="4"/>
      <c r="I32" s="4"/>
      <c r="J32" s="33"/>
    </row>
    <row r="33" spans="1:18" x14ac:dyDescent="0.25">
      <c r="A33" s="9"/>
      <c r="B33" s="77" t="s">
        <v>44</v>
      </c>
      <c r="C33" s="76"/>
      <c r="D33" s="76"/>
      <c r="H33" s="68">
        <v>181</v>
      </c>
      <c r="I33" s="4"/>
      <c r="J33" s="41">
        <v>688</v>
      </c>
      <c r="L33" s="68"/>
    </row>
    <row r="34" spans="1:18" x14ac:dyDescent="0.25">
      <c r="B34" s="77" t="s">
        <v>10</v>
      </c>
      <c r="C34" s="76"/>
      <c r="D34" s="76"/>
      <c r="H34" s="68">
        <v>0</v>
      </c>
      <c r="I34" s="4"/>
      <c r="J34" s="41">
        <v>0</v>
      </c>
      <c r="L34" s="68"/>
    </row>
    <row r="35" spans="1:18" s="18" customFormat="1" x14ac:dyDescent="0.25">
      <c r="B35" s="76" t="s">
        <v>51</v>
      </c>
      <c r="C35" s="76"/>
      <c r="D35" s="76"/>
      <c r="G35" s="41"/>
      <c r="H35" s="68">
        <v>551</v>
      </c>
      <c r="I35" s="4"/>
      <c r="J35" s="41">
        <v>160</v>
      </c>
      <c r="L35" s="68"/>
    </row>
    <row r="36" spans="1:18" x14ac:dyDescent="0.25">
      <c r="B36" s="77" t="s">
        <v>47</v>
      </c>
      <c r="C36" s="76"/>
      <c r="D36" s="76"/>
      <c r="H36" s="69">
        <v>1500</v>
      </c>
      <c r="I36" s="4"/>
      <c r="J36" s="41">
        <v>1500</v>
      </c>
      <c r="L36" s="69"/>
    </row>
    <row r="37" spans="1:18" x14ac:dyDescent="0.25">
      <c r="B37" s="77" t="s">
        <v>45</v>
      </c>
      <c r="C37" s="76"/>
      <c r="D37" s="76"/>
      <c r="H37" s="70">
        <v>0</v>
      </c>
      <c r="I37" s="4"/>
      <c r="J37" s="41">
        <v>480</v>
      </c>
      <c r="L37" s="70"/>
    </row>
    <row r="38" spans="1:18" s="29" customFormat="1" x14ac:dyDescent="0.25">
      <c r="B38" s="76" t="s">
        <v>57</v>
      </c>
      <c r="C38" s="75"/>
      <c r="D38" s="75"/>
      <c r="G38" s="41"/>
      <c r="H38" s="70">
        <v>0</v>
      </c>
      <c r="I38" s="4"/>
      <c r="J38" s="41">
        <v>350</v>
      </c>
      <c r="L38" s="70"/>
    </row>
    <row r="39" spans="1:18" x14ac:dyDescent="0.25">
      <c r="B39" s="77" t="s">
        <v>46</v>
      </c>
      <c r="C39" s="76"/>
      <c r="D39" s="76"/>
      <c r="E39" s="4"/>
      <c r="F39" s="4"/>
      <c r="G39" s="4"/>
      <c r="H39" s="70">
        <v>1469</v>
      </c>
      <c r="J39" s="41">
        <v>2008</v>
      </c>
      <c r="L39" s="70"/>
    </row>
    <row r="40" spans="1:18" x14ac:dyDescent="0.25">
      <c r="B40" s="4"/>
      <c r="C40" s="4"/>
      <c r="D40" s="4"/>
      <c r="E40" s="4"/>
      <c r="F40" s="4"/>
      <c r="G40" s="4"/>
      <c r="J40" s="33"/>
      <c r="K40" s="3"/>
      <c r="L40" s="70"/>
    </row>
    <row r="41" spans="1:18" ht="15.75" customHeight="1" thickBot="1" x14ac:dyDescent="0.3">
      <c r="A41" s="9"/>
      <c r="B41" s="4"/>
      <c r="C41" s="4"/>
      <c r="D41" s="4"/>
      <c r="E41" s="4"/>
      <c r="F41" s="4"/>
      <c r="G41" s="4"/>
      <c r="H41" s="11">
        <f>SUM(H33:H40)</f>
        <v>3701</v>
      </c>
      <c r="I41" s="4"/>
      <c r="J41" s="11">
        <f>SUM(J26:J40)</f>
        <v>5186</v>
      </c>
      <c r="K41" s="4"/>
      <c r="L41" s="11"/>
    </row>
    <row r="42" spans="1:18" ht="15.75" customHeight="1" thickTop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8" x14ac:dyDescent="0.25">
      <c r="A43" s="3" t="s">
        <v>11</v>
      </c>
      <c r="B43" s="4"/>
      <c r="C43" s="4"/>
      <c r="D43" s="4"/>
      <c r="E43" s="4"/>
      <c r="F43" s="4"/>
      <c r="G43" s="4"/>
      <c r="H43" s="4"/>
      <c r="I43" s="4"/>
      <c r="J43" s="4"/>
    </row>
    <row r="44" spans="1:18" x14ac:dyDescent="0.25">
      <c r="B44" s="4"/>
      <c r="C44" s="4"/>
      <c r="D44" s="4"/>
      <c r="E44" s="4"/>
      <c r="F44" s="4"/>
      <c r="G44" s="4"/>
      <c r="H44" s="4"/>
      <c r="I44" s="4"/>
      <c r="J44" s="4"/>
    </row>
    <row r="45" spans="1:18" x14ac:dyDescent="0.25">
      <c r="A45" s="3" t="s">
        <v>12</v>
      </c>
      <c r="B45" s="4"/>
      <c r="C45" s="4"/>
      <c r="D45" s="4"/>
      <c r="E45" s="4"/>
      <c r="F45" s="4"/>
      <c r="G45" s="4"/>
      <c r="I45" s="4"/>
    </row>
    <row r="46" spans="1:18" x14ac:dyDescent="0.25">
      <c r="B46" s="4" t="s">
        <v>13</v>
      </c>
      <c r="C46" s="4"/>
      <c r="D46" s="4"/>
      <c r="E46" s="4"/>
      <c r="F46" s="4"/>
      <c r="G46" s="4"/>
      <c r="H46" s="71">
        <v>577</v>
      </c>
      <c r="I46" s="4"/>
      <c r="J46" s="41">
        <v>571</v>
      </c>
      <c r="L46" s="71"/>
    </row>
    <row r="47" spans="1:18" x14ac:dyDescent="0.25">
      <c r="B47" s="9" t="s">
        <v>14</v>
      </c>
      <c r="C47" s="3"/>
      <c r="D47" s="3"/>
      <c r="E47" s="3"/>
      <c r="F47" s="3"/>
      <c r="G47" s="3"/>
      <c r="H47" s="71">
        <v>1795</v>
      </c>
      <c r="I47" s="4"/>
      <c r="J47" s="41">
        <v>1787</v>
      </c>
      <c r="L47" s="71"/>
      <c r="R47" s="30"/>
    </row>
    <row r="48" spans="1:18" x14ac:dyDescent="0.25">
      <c r="B48" s="10" t="s">
        <v>15</v>
      </c>
      <c r="H48" s="68">
        <v>909.9</v>
      </c>
      <c r="J48" s="41">
        <v>709</v>
      </c>
      <c r="L48" s="68"/>
    </row>
    <row r="49" spans="1:22" x14ac:dyDescent="0.25">
      <c r="B49" s="10" t="s">
        <v>16</v>
      </c>
      <c r="H49" s="68">
        <v>1043.26</v>
      </c>
      <c r="J49" s="41">
        <v>920</v>
      </c>
      <c r="K49" s="3"/>
      <c r="L49" s="68"/>
    </row>
    <row r="50" spans="1:22" x14ac:dyDescent="0.25">
      <c r="B50" s="10" t="s">
        <v>17</v>
      </c>
      <c r="H50" s="68">
        <v>113</v>
      </c>
      <c r="J50" s="41">
        <v>458</v>
      </c>
      <c r="K50" s="3"/>
      <c r="L50" s="68"/>
    </row>
    <row r="51" spans="1:22" x14ac:dyDescent="0.25">
      <c r="B51" s="10" t="s">
        <v>18</v>
      </c>
      <c r="H51" s="68">
        <v>490</v>
      </c>
      <c r="J51" s="41">
        <v>0</v>
      </c>
      <c r="K51" s="3"/>
      <c r="L51" s="68"/>
    </row>
    <row r="52" spans="1:22" x14ac:dyDescent="0.25">
      <c r="B52" s="74" t="s">
        <v>48</v>
      </c>
      <c r="C52" s="75"/>
      <c r="D52" s="75"/>
      <c r="H52" s="68">
        <v>37.1</v>
      </c>
      <c r="J52" s="41">
        <v>54</v>
      </c>
      <c r="K52" s="3"/>
      <c r="L52" s="68"/>
    </row>
    <row r="53" spans="1:22" x14ac:dyDescent="0.25">
      <c r="H53" s="40"/>
      <c r="J53" s="3"/>
      <c r="L53" s="40"/>
    </row>
    <row r="54" spans="1:22" x14ac:dyDescent="0.25">
      <c r="A54" s="12" t="s">
        <v>19</v>
      </c>
      <c r="H54" s="40"/>
      <c r="J54" s="3"/>
      <c r="L54" s="40"/>
    </row>
    <row r="55" spans="1:22" x14ac:dyDescent="0.25">
      <c r="A55" s="12"/>
      <c r="B55" s="10" t="s">
        <v>20</v>
      </c>
      <c r="H55" s="69">
        <v>0</v>
      </c>
      <c r="J55" s="41">
        <v>0</v>
      </c>
      <c r="K55" s="3"/>
      <c r="L55" s="69"/>
    </row>
    <row r="56" spans="1:22" x14ac:dyDescent="0.25">
      <c r="B56" s="10" t="s">
        <v>21</v>
      </c>
      <c r="H56" s="40">
        <v>160</v>
      </c>
      <c r="J56" s="41">
        <v>300</v>
      </c>
      <c r="L56" s="40"/>
    </row>
    <row r="57" spans="1:22" x14ac:dyDescent="0.25">
      <c r="B57" s="20" t="s">
        <v>49</v>
      </c>
      <c r="H57" s="40">
        <v>133</v>
      </c>
      <c r="J57" s="41">
        <v>128</v>
      </c>
      <c r="K57" s="3"/>
      <c r="L57" s="40"/>
    </row>
    <row r="58" spans="1:22" x14ac:dyDescent="0.25">
      <c r="B58" s="20"/>
      <c r="H58" s="41"/>
      <c r="J58" s="41"/>
      <c r="K58" s="3"/>
    </row>
    <row r="59" spans="1:22" x14ac:dyDescent="0.25">
      <c r="A59" s="12" t="s">
        <v>22</v>
      </c>
      <c r="H59" s="41"/>
      <c r="J59" s="41"/>
      <c r="K59" s="3"/>
    </row>
    <row r="60" spans="1:22" ht="15.75" customHeight="1" x14ac:dyDescent="0.25">
      <c r="B60" s="2" t="s">
        <v>23</v>
      </c>
      <c r="H60" s="41">
        <v>0</v>
      </c>
      <c r="J60" s="41">
        <v>144</v>
      </c>
      <c r="K60" s="23"/>
    </row>
    <row r="61" spans="1:22" ht="15.75" customHeight="1" x14ac:dyDescent="0.25">
      <c r="F61" s="4"/>
      <c r="G61" s="4"/>
      <c r="H61" s="3"/>
      <c r="J61" s="3"/>
      <c r="K61" s="22"/>
    </row>
    <row r="62" spans="1:22" x14ac:dyDescent="0.25">
      <c r="H62" s="3"/>
      <c r="J62" s="3"/>
      <c r="K62" s="23"/>
    </row>
    <row r="63" spans="1:22" ht="15.75" customHeight="1" thickBot="1" x14ac:dyDescent="0.3">
      <c r="F63" s="4"/>
      <c r="G63" s="4"/>
      <c r="H63" s="13">
        <f>SUM(H46:H62)</f>
        <v>5258.26</v>
      </c>
      <c r="J63" s="13">
        <f>SUM(J46:J62)</f>
        <v>5071</v>
      </c>
      <c r="K63" s="22"/>
      <c r="L63" s="13"/>
      <c r="R63" s="30"/>
      <c r="T63" s="40"/>
      <c r="V63" s="30"/>
    </row>
    <row r="64" spans="1:22" ht="15.75" customHeight="1" thickTop="1" x14ac:dyDescent="0.25">
      <c r="K64" s="24"/>
    </row>
    <row r="65" spans="1:20" x14ac:dyDescent="0.25">
      <c r="A65" s="12" t="s">
        <v>24</v>
      </c>
      <c r="H65" s="3">
        <f>H29+H41-H63</f>
        <v>10367.74</v>
      </c>
      <c r="I65" s="14"/>
      <c r="J65" s="3">
        <f>J41-J63</f>
        <v>115</v>
      </c>
      <c r="K65" s="25"/>
      <c r="L65" s="3"/>
    </row>
    <row r="66" spans="1:20" ht="15.75" customHeight="1" x14ac:dyDescent="0.25">
      <c r="J66" s="28"/>
      <c r="K66" s="23"/>
    </row>
    <row r="67" spans="1:20" ht="15.75" customHeight="1" thickBot="1" x14ac:dyDescent="0.3">
      <c r="A67" s="12" t="s">
        <v>55</v>
      </c>
      <c r="H67" s="13">
        <f>J69</f>
        <v>21913</v>
      </c>
      <c r="J67" s="13">
        <v>21798</v>
      </c>
      <c r="K67" s="23"/>
    </row>
    <row r="68" spans="1:20" ht="15.75" customHeight="1" thickTop="1" x14ac:dyDescent="0.25">
      <c r="I68" s="4"/>
      <c r="J68" s="28"/>
      <c r="K68" s="4"/>
    </row>
    <row r="69" spans="1:20" ht="15" customHeight="1" x14ac:dyDescent="0.25">
      <c r="A69" s="12" t="s">
        <v>58</v>
      </c>
      <c r="H69" s="31">
        <f>J69+H65</f>
        <v>32280.739999999998</v>
      </c>
      <c r="J69" s="73">
        <f>J65+J67</f>
        <v>21913</v>
      </c>
    </row>
    <row r="71" spans="1:20" x14ac:dyDescent="0.25">
      <c r="A71" s="80" t="s">
        <v>0</v>
      </c>
      <c r="B71" s="75"/>
      <c r="C71" s="75"/>
      <c r="D71" s="75"/>
      <c r="E71" s="75"/>
      <c r="F71" s="75"/>
      <c r="G71" s="75"/>
      <c r="H71" s="75"/>
      <c r="I71" s="75"/>
      <c r="J71" s="75"/>
    </row>
    <row r="72" spans="1:20" x14ac:dyDescent="0.25">
      <c r="A72" s="3"/>
      <c r="B72" s="4"/>
      <c r="C72" s="4"/>
      <c r="D72" s="4"/>
      <c r="E72" s="4"/>
      <c r="F72" s="4"/>
      <c r="G72" s="4"/>
      <c r="H72" s="4"/>
      <c r="I72" s="4"/>
      <c r="J72" s="4"/>
    </row>
    <row r="73" spans="1:20" x14ac:dyDescent="0.25">
      <c r="A73" s="80" t="s">
        <v>25</v>
      </c>
      <c r="B73" s="75"/>
      <c r="C73" s="75"/>
      <c r="D73" s="75"/>
      <c r="E73" s="75"/>
      <c r="F73" s="75"/>
      <c r="G73" s="75"/>
      <c r="H73" s="75"/>
      <c r="I73" s="75"/>
      <c r="J73" s="75"/>
    </row>
    <row r="74" spans="1:20" x14ac:dyDescent="0.25">
      <c r="A74" s="1"/>
      <c r="B74" s="1"/>
      <c r="C74" s="1"/>
      <c r="D74" s="1"/>
      <c r="E74" s="1"/>
      <c r="F74" s="1"/>
      <c r="G74" s="43"/>
      <c r="H74" s="1"/>
      <c r="I74" s="1"/>
      <c r="J74" s="1"/>
      <c r="T74" s="32"/>
    </row>
    <row r="75" spans="1:20" x14ac:dyDescent="0.25">
      <c r="A75" s="1"/>
      <c r="B75" s="1"/>
      <c r="C75" s="1"/>
      <c r="D75" s="78" t="s">
        <v>56</v>
      </c>
      <c r="E75" s="79"/>
      <c r="F75" s="79"/>
      <c r="G75" s="42"/>
      <c r="H75" s="1"/>
      <c r="I75" s="1"/>
      <c r="J75" s="1"/>
      <c r="T75" s="32"/>
    </row>
    <row r="76" spans="1:20" ht="15.7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20" x14ac:dyDescent="0.25">
      <c r="A77" s="4"/>
      <c r="B77" s="4"/>
      <c r="C77" s="4"/>
      <c r="D77" s="4"/>
      <c r="E77" s="4"/>
      <c r="F77" s="4" t="s">
        <v>5</v>
      </c>
      <c r="G77" s="4"/>
      <c r="H77" s="6">
        <v>2020</v>
      </c>
      <c r="I77" s="8"/>
      <c r="J77" s="6">
        <v>2019</v>
      </c>
      <c r="T77" s="32"/>
    </row>
    <row r="78" spans="1:20" x14ac:dyDescent="0.25">
      <c r="A78" s="4"/>
      <c r="B78" s="4"/>
      <c r="C78" s="4"/>
      <c r="D78" s="4"/>
      <c r="E78" s="4"/>
      <c r="F78" s="4"/>
      <c r="G78" s="4"/>
      <c r="H78" s="7" t="s">
        <v>6</v>
      </c>
      <c r="I78" s="15"/>
      <c r="J78" s="7" t="s">
        <v>6</v>
      </c>
      <c r="K78" s="15"/>
    </row>
    <row r="79" spans="1:20" x14ac:dyDescent="0.25">
      <c r="A79" s="12" t="s">
        <v>26</v>
      </c>
      <c r="J79" s="41"/>
    </row>
    <row r="80" spans="1:20" x14ac:dyDescent="0.25">
      <c r="A80" s="12"/>
      <c r="J80" s="41"/>
    </row>
    <row r="81" spans="1:22" x14ac:dyDescent="0.25">
      <c r="A81" s="21" t="s">
        <v>50</v>
      </c>
      <c r="J81" s="41"/>
    </row>
    <row r="82" spans="1:22" x14ac:dyDescent="0.25">
      <c r="A82" s="12"/>
      <c r="J82" s="41"/>
      <c r="T82" s="32"/>
      <c r="V82" s="34"/>
    </row>
    <row r="83" spans="1:22" x14ac:dyDescent="0.25">
      <c r="A83" s="12" t="s">
        <v>27</v>
      </c>
      <c r="H83" s="30">
        <v>23</v>
      </c>
      <c r="I83" s="30"/>
      <c r="J83" s="30">
        <v>287</v>
      </c>
      <c r="T83" s="32"/>
      <c r="V83" s="70"/>
    </row>
    <row r="84" spans="1:22" x14ac:dyDescent="0.25">
      <c r="A84" s="10" t="s">
        <v>28</v>
      </c>
      <c r="H84" s="7">
        <v>32340</v>
      </c>
      <c r="J84" s="7">
        <v>19765</v>
      </c>
      <c r="K84" s="7"/>
      <c r="T84" s="32"/>
      <c r="V84" s="72"/>
    </row>
    <row r="85" spans="1:22" x14ac:dyDescent="0.25">
      <c r="A85" s="12" t="s">
        <v>29</v>
      </c>
      <c r="H85" s="7">
        <v>-82</v>
      </c>
      <c r="J85" s="7">
        <v>1861</v>
      </c>
      <c r="K85" s="7"/>
      <c r="V85" s="70"/>
    </row>
    <row r="86" spans="1:22" x14ac:dyDescent="0.25">
      <c r="A86" s="12"/>
      <c r="J86" s="41"/>
      <c r="K86" s="7"/>
      <c r="V86" s="34"/>
    </row>
    <row r="87" spans="1:22" x14ac:dyDescent="0.25">
      <c r="J87" s="41"/>
      <c r="K87" s="7"/>
    </row>
    <row r="88" spans="1:22" x14ac:dyDescent="0.25">
      <c r="J88" s="41"/>
      <c r="K88" s="7"/>
    </row>
    <row r="89" spans="1:22" x14ac:dyDescent="0.25">
      <c r="J89" s="41"/>
      <c r="K89" s="7"/>
    </row>
    <row r="90" spans="1:22" x14ac:dyDescent="0.25">
      <c r="H90" s="16">
        <f>SUM(H83:H89)</f>
        <v>32281</v>
      </c>
      <c r="I90" s="12"/>
      <c r="J90" s="16">
        <f>SUM(J83:J89)</f>
        <v>21913</v>
      </c>
      <c r="K90" s="16"/>
      <c r="V90" s="70"/>
    </row>
    <row r="91" spans="1:22" x14ac:dyDescent="0.25">
      <c r="A91" s="10" t="s">
        <v>30</v>
      </c>
      <c r="H91" s="6"/>
      <c r="I91" s="12"/>
      <c r="J91" s="6"/>
    </row>
    <row r="92" spans="1:22" x14ac:dyDescent="0.25">
      <c r="A92" s="10" t="s">
        <v>31</v>
      </c>
      <c r="I92" s="6"/>
      <c r="J92" s="12"/>
      <c r="K92" s="6"/>
    </row>
    <row r="93" spans="1:22" x14ac:dyDescent="0.25">
      <c r="A93" s="12"/>
    </row>
    <row r="94" spans="1:22" x14ac:dyDescent="0.25">
      <c r="A94" s="12"/>
      <c r="I94" s="7"/>
    </row>
    <row r="95" spans="1:22" x14ac:dyDescent="0.25">
      <c r="A95" s="12" t="s">
        <v>32</v>
      </c>
      <c r="I95" s="7"/>
    </row>
    <row r="96" spans="1:22" x14ac:dyDescent="0.25">
      <c r="A96" s="2" t="s">
        <v>33</v>
      </c>
      <c r="H96">
        <v>50</v>
      </c>
      <c r="I96" s="7"/>
      <c r="J96">
        <v>50</v>
      </c>
      <c r="K96" s="10"/>
    </row>
    <row r="97" spans="1:10" x14ac:dyDescent="0.25">
      <c r="I97" s="7"/>
    </row>
    <row r="98" spans="1:10" x14ac:dyDescent="0.25">
      <c r="A98" s="12" t="s">
        <v>34</v>
      </c>
      <c r="I98" s="7"/>
    </row>
    <row r="99" spans="1:10" x14ac:dyDescent="0.25">
      <c r="A99" s="12"/>
      <c r="I99" s="7"/>
    </row>
    <row r="100" spans="1:10" x14ac:dyDescent="0.25">
      <c r="A100" s="12" t="s">
        <v>35</v>
      </c>
      <c r="I100" s="7"/>
    </row>
    <row r="101" spans="1:10" x14ac:dyDescent="0.25">
      <c r="A101" s="2" t="s">
        <v>36</v>
      </c>
      <c r="I101" s="7"/>
    </row>
    <row r="102" spans="1:10" x14ac:dyDescent="0.25">
      <c r="A102" s="2"/>
      <c r="I102" s="7"/>
    </row>
    <row r="103" spans="1:10" x14ac:dyDescent="0.25">
      <c r="A103" s="10" t="s">
        <v>54</v>
      </c>
      <c r="H103" s="7">
        <v>500</v>
      </c>
      <c r="J103" s="10">
        <v>500</v>
      </c>
    </row>
    <row r="104" spans="1:10" x14ac:dyDescent="0.25">
      <c r="H104" s="7"/>
    </row>
    <row r="105" spans="1:10" x14ac:dyDescent="0.25">
      <c r="A105" s="10" t="s">
        <v>37</v>
      </c>
      <c r="H105" s="7">
        <v>162493</v>
      </c>
      <c r="J105" s="15">
        <v>162493</v>
      </c>
    </row>
    <row r="106" spans="1:10" x14ac:dyDescent="0.25">
      <c r="H106" s="7"/>
    </row>
    <row r="107" spans="1:10" x14ac:dyDescent="0.25">
      <c r="A107" s="10" t="s">
        <v>38</v>
      </c>
      <c r="F107" s="10"/>
      <c r="G107" s="14"/>
      <c r="H107" s="7">
        <v>0</v>
      </c>
      <c r="J107" s="10">
        <v>0</v>
      </c>
    </row>
    <row r="108" spans="1:10" x14ac:dyDescent="0.25">
      <c r="I108" s="7"/>
    </row>
    <row r="109" spans="1:10" x14ac:dyDescent="0.25">
      <c r="A109" s="12" t="s">
        <v>39</v>
      </c>
      <c r="I109" s="7"/>
    </row>
    <row r="110" spans="1:10" x14ac:dyDescent="0.25">
      <c r="A110" s="12"/>
      <c r="I110" s="7"/>
    </row>
    <row r="111" spans="1:10" x14ac:dyDescent="0.25">
      <c r="A111" s="12" t="s">
        <v>40</v>
      </c>
      <c r="I111" s="7"/>
    </row>
    <row r="112" spans="1:10" x14ac:dyDescent="0.25">
      <c r="A112" s="10" t="s">
        <v>41</v>
      </c>
      <c r="I112" s="7"/>
    </row>
    <row r="113" spans="1:10" x14ac:dyDescent="0.25">
      <c r="A113" s="10" t="s">
        <v>42</v>
      </c>
      <c r="I113" s="7"/>
    </row>
    <row r="114" spans="1:10" x14ac:dyDescent="0.25">
      <c r="I114" s="7"/>
    </row>
    <row r="115" spans="1:10" x14ac:dyDescent="0.25">
      <c r="A115" s="10" t="s">
        <v>43</v>
      </c>
      <c r="H115" s="34">
        <v>0</v>
      </c>
      <c r="I115" s="7"/>
      <c r="J115" s="34">
        <v>144</v>
      </c>
    </row>
    <row r="116" spans="1:10" x14ac:dyDescent="0.25">
      <c r="H116" s="34"/>
      <c r="I116" s="7"/>
    </row>
    <row r="117" spans="1:10" x14ac:dyDescent="0.25">
      <c r="H117" s="34"/>
      <c r="I117" s="3"/>
    </row>
    <row r="118" spans="1:10" x14ac:dyDescent="0.25">
      <c r="H118" s="37">
        <f>H115</f>
        <v>0</v>
      </c>
      <c r="J118" s="17">
        <f>J115</f>
        <v>144</v>
      </c>
    </row>
    <row r="119" spans="1:10" x14ac:dyDescent="0.25">
      <c r="I119" s="8"/>
    </row>
  </sheetData>
  <mergeCells count="21">
    <mergeCell ref="D75:F75"/>
    <mergeCell ref="A73:J73"/>
    <mergeCell ref="A1:K1"/>
    <mergeCell ref="A6:K6"/>
    <mergeCell ref="A8:K8"/>
    <mergeCell ref="A15:K15"/>
    <mergeCell ref="A14:K14"/>
    <mergeCell ref="H16:K16"/>
    <mergeCell ref="A71:J71"/>
    <mergeCell ref="A12:K12"/>
    <mergeCell ref="B33:D33"/>
    <mergeCell ref="B34:D34"/>
    <mergeCell ref="B36:D36"/>
    <mergeCell ref="B35:D35"/>
    <mergeCell ref="B39:D39"/>
    <mergeCell ref="B52:D52"/>
    <mergeCell ref="B38:D38"/>
    <mergeCell ref="B37:D37"/>
    <mergeCell ref="D2:H2"/>
    <mergeCell ref="D3:H3"/>
    <mergeCell ref="D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T74"/>
  <sheetViews>
    <sheetView topLeftCell="A58" workbookViewId="0">
      <selection activeCell="E12" sqref="E12"/>
    </sheetView>
  </sheetViews>
  <sheetFormatPr defaultRowHeight="15" customHeight="1" x14ac:dyDescent="0.25"/>
  <cols>
    <col min="1" max="16384" width="9.140625" style="28"/>
  </cols>
  <sheetData>
    <row r="2" spans="2:20" x14ac:dyDescent="0.25">
      <c r="B2" s="45"/>
      <c r="C2" s="89" t="s">
        <v>70</v>
      </c>
      <c r="D2" s="89"/>
      <c r="E2" s="45"/>
      <c r="F2" s="45"/>
      <c r="G2" s="45"/>
      <c r="H2" s="45"/>
      <c r="I2" s="45"/>
      <c r="J2" s="89" t="s">
        <v>71</v>
      </c>
      <c r="K2" s="89"/>
      <c r="L2" s="45"/>
      <c r="M2" s="45"/>
      <c r="N2" s="45"/>
      <c r="O2" s="45"/>
      <c r="P2" s="45"/>
      <c r="Q2" s="89" t="s">
        <v>72</v>
      </c>
      <c r="R2" s="89"/>
      <c r="S2" s="45"/>
      <c r="T2" s="45"/>
    </row>
    <row r="3" spans="2:20" x14ac:dyDescent="0.25">
      <c r="B3" s="46"/>
      <c r="C3" s="46"/>
      <c r="D3" s="46"/>
      <c r="E3" s="46"/>
      <c r="F3" s="46"/>
      <c r="G3" s="45"/>
      <c r="H3" s="46"/>
      <c r="I3" s="46"/>
      <c r="J3" s="46"/>
      <c r="K3" s="46"/>
      <c r="L3" s="46"/>
      <c r="M3" s="46"/>
      <c r="N3" s="45"/>
      <c r="O3" s="46"/>
      <c r="P3" s="46"/>
      <c r="Q3" s="46"/>
      <c r="R3" s="46"/>
      <c r="S3" s="46"/>
      <c r="T3" s="46"/>
    </row>
    <row r="4" spans="2:20" x14ac:dyDescent="0.25">
      <c r="B4" s="86" t="s">
        <v>73</v>
      </c>
      <c r="C4" s="86"/>
      <c r="D4" s="86"/>
      <c r="E4" s="46"/>
      <c r="F4" s="47">
        <v>20051.96</v>
      </c>
      <c r="G4" s="45"/>
      <c r="H4" s="46"/>
      <c r="I4" s="90" t="s">
        <v>74</v>
      </c>
      <c r="J4" s="86"/>
      <c r="K4" s="86"/>
      <c r="L4" s="48"/>
      <c r="M4" s="47">
        <v>21747.86</v>
      </c>
      <c r="N4" s="45"/>
      <c r="O4" s="46"/>
      <c r="P4" s="90" t="s">
        <v>74</v>
      </c>
      <c r="Q4" s="86"/>
      <c r="R4" s="86"/>
      <c r="S4" s="48"/>
      <c r="T4" s="47">
        <v>20835</v>
      </c>
    </row>
    <row r="5" spans="2:20" x14ac:dyDescent="0.25">
      <c r="B5" s="46"/>
      <c r="C5" s="46"/>
      <c r="D5" s="46"/>
      <c r="E5" s="46"/>
      <c r="F5" s="46"/>
      <c r="G5" s="45"/>
      <c r="H5" s="46"/>
      <c r="I5" s="46"/>
      <c r="J5" s="46"/>
      <c r="K5" s="46"/>
      <c r="L5" s="48"/>
      <c r="M5" s="48"/>
      <c r="N5" s="45"/>
      <c r="O5" s="46"/>
      <c r="P5" s="46"/>
      <c r="Q5" s="46"/>
      <c r="R5" s="46"/>
      <c r="S5" s="48"/>
      <c r="T5" s="48"/>
    </row>
    <row r="6" spans="2:20" x14ac:dyDescent="0.25">
      <c r="B6" s="86" t="s">
        <v>75</v>
      </c>
      <c r="C6" s="86"/>
      <c r="D6" s="86"/>
      <c r="E6" s="46">
        <v>763.97</v>
      </c>
      <c r="F6" s="46"/>
      <c r="G6" s="45"/>
      <c r="H6" s="46"/>
      <c r="I6" s="86" t="s">
        <v>75</v>
      </c>
      <c r="J6" s="86"/>
      <c r="K6" s="86"/>
      <c r="L6" s="48">
        <v>557.99</v>
      </c>
      <c r="M6" s="48"/>
      <c r="N6" s="45"/>
      <c r="O6" s="46"/>
      <c r="P6" s="86" t="s">
        <v>75</v>
      </c>
      <c r="Q6" s="86"/>
      <c r="R6" s="86"/>
      <c r="S6" s="48">
        <v>428.22</v>
      </c>
      <c r="T6" s="48"/>
    </row>
    <row r="7" spans="2:20" x14ac:dyDescent="0.25">
      <c r="B7" s="81" t="s">
        <v>76</v>
      </c>
      <c r="C7" s="84"/>
      <c r="D7" s="85"/>
      <c r="E7" s="48"/>
      <c r="F7" s="46"/>
      <c r="G7" s="45"/>
      <c r="H7" s="46"/>
      <c r="I7" s="81" t="s">
        <v>76</v>
      </c>
      <c r="J7" s="84"/>
      <c r="K7" s="85"/>
      <c r="L7" s="48">
        <v>594.87</v>
      </c>
      <c r="M7" s="48"/>
      <c r="N7" s="45"/>
      <c r="O7" s="46"/>
      <c r="P7" s="81" t="s">
        <v>76</v>
      </c>
      <c r="Q7" s="84"/>
      <c r="R7" s="85"/>
      <c r="S7" s="48">
        <v>0</v>
      </c>
      <c r="T7" s="48"/>
    </row>
    <row r="8" spans="2:20" x14ac:dyDescent="0.25">
      <c r="B8" s="81" t="s">
        <v>77</v>
      </c>
      <c r="C8" s="84"/>
      <c r="D8" s="85"/>
      <c r="E8" s="48">
        <v>594.87</v>
      </c>
      <c r="G8" s="45"/>
      <c r="H8" s="46"/>
      <c r="I8" s="81" t="s">
        <v>77</v>
      </c>
      <c r="J8" s="84"/>
      <c r="K8" s="85"/>
      <c r="L8" s="48">
        <v>0</v>
      </c>
      <c r="M8" s="49"/>
      <c r="N8" s="45"/>
      <c r="O8" s="46"/>
      <c r="P8" s="81" t="s">
        <v>77</v>
      </c>
      <c r="Q8" s="84"/>
      <c r="R8" s="85"/>
      <c r="S8" s="48">
        <v>37.1</v>
      </c>
      <c r="T8" s="48">
        <f>S6-S8</f>
        <v>391.12</v>
      </c>
    </row>
    <row r="9" spans="2:20" x14ac:dyDescent="0.25">
      <c r="B9" s="46" t="s">
        <v>78</v>
      </c>
      <c r="C9" s="46"/>
      <c r="D9" s="46"/>
      <c r="E9" s="50"/>
      <c r="F9" s="48">
        <f>E6-E8</f>
        <v>169.10000000000002</v>
      </c>
      <c r="G9" s="45"/>
      <c r="H9" s="46"/>
      <c r="I9" s="46" t="s">
        <v>78</v>
      </c>
      <c r="J9" s="46"/>
      <c r="K9" s="46"/>
      <c r="L9" s="49"/>
      <c r="M9" s="47">
        <f>L6+L7</f>
        <v>1152.8600000000001</v>
      </c>
      <c r="N9" s="45"/>
      <c r="O9" s="46"/>
      <c r="P9" s="46" t="s">
        <v>78</v>
      </c>
      <c r="Q9" s="46"/>
      <c r="R9" s="46"/>
      <c r="S9" s="48"/>
      <c r="T9" s="48"/>
    </row>
    <row r="10" spans="2:20" x14ac:dyDescent="0.25">
      <c r="B10" s="46"/>
      <c r="C10" s="46"/>
      <c r="D10" s="46"/>
      <c r="E10" s="46"/>
      <c r="F10" s="46"/>
      <c r="G10" s="45"/>
      <c r="H10" s="46"/>
      <c r="I10" s="46"/>
      <c r="J10" s="46"/>
      <c r="K10" s="46"/>
      <c r="L10" s="48"/>
      <c r="M10" s="48"/>
      <c r="N10" s="45"/>
      <c r="O10" s="46"/>
      <c r="P10" s="46"/>
      <c r="Q10" s="46"/>
      <c r="R10" s="46"/>
      <c r="S10" s="48"/>
      <c r="T10" s="48"/>
    </row>
    <row r="11" spans="2:20" x14ac:dyDescent="0.25">
      <c r="B11" s="86" t="s">
        <v>79</v>
      </c>
      <c r="C11" s="86"/>
      <c r="D11" s="86"/>
      <c r="E11" s="48">
        <v>345.75</v>
      </c>
      <c r="F11" s="46"/>
      <c r="G11" s="45"/>
      <c r="H11" s="46"/>
      <c r="I11" s="86" t="s">
        <v>79</v>
      </c>
      <c r="J11" s="86"/>
      <c r="K11" s="86"/>
      <c r="L11" s="48">
        <v>320.75</v>
      </c>
      <c r="M11" s="48"/>
      <c r="N11" s="45"/>
      <c r="O11" s="46"/>
      <c r="P11" s="86" t="s">
        <v>79</v>
      </c>
      <c r="Q11" s="86"/>
      <c r="R11" s="86"/>
      <c r="S11" s="48">
        <v>655</v>
      </c>
      <c r="T11" s="48"/>
    </row>
    <row r="12" spans="2:20" x14ac:dyDescent="0.25">
      <c r="B12" s="81" t="s">
        <v>80</v>
      </c>
      <c r="C12" s="84"/>
      <c r="D12" s="85"/>
      <c r="E12" s="48">
        <v>1653</v>
      </c>
      <c r="F12" s="46"/>
      <c r="G12" s="45"/>
      <c r="H12" s="46"/>
      <c r="I12" s="81" t="s">
        <v>80</v>
      </c>
      <c r="J12" s="84"/>
      <c r="K12" s="85"/>
      <c r="L12" s="48"/>
      <c r="M12" s="48"/>
      <c r="N12" s="45"/>
      <c r="O12" s="46"/>
      <c r="P12" s="81" t="s">
        <v>80</v>
      </c>
      <c r="Q12" s="84"/>
      <c r="R12" s="85"/>
      <c r="S12" s="48">
        <v>160</v>
      </c>
      <c r="T12" s="48"/>
    </row>
    <row r="13" spans="2:20" x14ac:dyDescent="0.25">
      <c r="B13" s="81" t="s">
        <v>81</v>
      </c>
      <c r="C13" s="84"/>
      <c r="D13" s="46"/>
      <c r="E13" s="48">
        <v>133.75</v>
      </c>
      <c r="F13" s="46"/>
      <c r="G13" s="45"/>
      <c r="H13" s="46"/>
      <c r="I13" s="81" t="s">
        <v>81</v>
      </c>
      <c r="J13" s="84"/>
      <c r="K13" s="46"/>
      <c r="L13" s="48">
        <v>80.75</v>
      </c>
      <c r="N13" s="45"/>
      <c r="O13" s="46"/>
      <c r="P13" s="81" t="s">
        <v>81</v>
      </c>
      <c r="Q13" s="84"/>
      <c r="R13" s="46"/>
      <c r="S13" s="48">
        <v>39</v>
      </c>
      <c r="T13" s="48"/>
    </row>
    <row r="14" spans="2:20" x14ac:dyDescent="0.25">
      <c r="B14" s="81" t="s">
        <v>82</v>
      </c>
      <c r="C14" s="84"/>
      <c r="D14" s="46"/>
      <c r="E14" s="47"/>
      <c r="F14" s="48">
        <f>E11+E12-E13</f>
        <v>1865</v>
      </c>
      <c r="G14" s="45"/>
      <c r="H14" s="46"/>
      <c r="I14" s="81" t="s">
        <v>82</v>
      </c>
      <c r="J14" s="84"/>
      <c r="K14" s="46"/>
      <c r="L14" s="48"/>
      <c r="M14" s="47">
        <f>L11-L13</f>
        <v>240</v>
      </c>
      <c r="N14" s="45"/>
      <c r="O14" s="46"/>
      <c r="P14" s="81" t="s">
        <v>82</v>
      </c>
      <c r="Q14" s="84"/>
      <c r="R14" s="46"/>
      <c r="T14" s="48">
        <f>S11+S12-S13</f>
        <v>776</v>
      </c>
    </row>
    <row r="15" spans="2:20" x14ac:dyDescent="0.25">
      <c r="B15" s="46"/>
      <c r="C15" s="46"/>
      <c r="D15" s="46"/>
      <c r="E15" s="46"/>
      <c r="F15" s="46"/>
      <c r="G15" s="45"/>
      <c r="H15" s="46"/>
      <c r="I15" s="46"/>
      <c r="J15" s="46"/>
      <c r="K15" s="46"/>
      <c r="L15" s="48"/>
      <c r="M15" s="48"/>
      <c r="N15" s="45"/>
      <c r="O15" s="46"/>
      <c r="P15" s="46"/>
      <c r="Q15" s="46"/>
      <c r="R15" s="46"/>
      <c r="S15" s="48"/>
      <c r="T15" s="48"/>
    </row>
    <row r="16" spans="2:20" x14ac:dyDescent="0.25">
      <c r="B16" s="46" t="s">
        <v>83</v>
      </c>
      <c r="C16" s="46"/>
      <c r="D16" s="46"/>
      <c r="E16" s="46"/>
      <c r="F16" s="47">
        <f>F4+F14-F9</f>
        <v>21747.86</v>
      </c>
      <c r="G16" s="45"/>
      <c r="H16" s="46"/>
      <c r="I16" s="46" t="s">
        <v>83</v>
      </c>
      <c r="J16" s="46"/>
      <c r="K16" s="46"/>
      <c r="L16" s="48"/>
      <c r="M16" s="47">
        <f>M4-M9+M14</f>
        <v>20835</v>
      </c>
      <c r="N16" s="45"/>
      <c r="O16" s="46"/>
      <c r="P16" s="46" t="s">
        <v>83</v>
      </c>
      <c r="Q16" s="46"/>
      <c r="R16" s="46"/>
      <c r="S16" s="48"/>
      <c r="T16" s="48">
        <f>T4-T8+T14</f>
        <v>21219.88</v>
      </c>
    </row>
    <row r="17" spans="2:20" x14ac:dyDescent="0.25">
      <c r="B17" s="81" t="s">
        <v>84</v>
      </c>
      <c r="C17" s="82"/>
      <c r="D17" s="46"/>
      <c r="E17" s="46"/>
      <c r="F17" s="48">
        <v>295</v>
      </c>
      <c r="G17" s="48"/>
      <c r="H17" s="46"/>
      <c r="I17" s="81" t="s">
        <v>84</v>
      </c>
      <c r="J17" s="82"/>
      <c r="K17" s="46"/>
      <c r="L17" s="48"/>
      <c r="M17" s="47">
        <v>320</v>
      </c>
      <c r="N17" s="45"/>
      <c r="O17" s="46"/>
      <c r="P17" s="81" t="s">
        <v>84</v>
      </c>
      <c r="Q17" s="82"/>
      <c r="R17" s="46"/>
      <c r="S17" s="48"/>
      <c r="T17" s="48">
        <v>320</v>
      </c>
    </row>
    <row r="18" spans="2:20" x14ac:dyDescent="0.25">
      <c r="B18" s="81" t="s">
        <v>85</v>
      </c>
      <c r="C18" s="82"/>
      <c r="D18" s="83"/>
      <c r="E18" s="46"/>
      <c r="F18" s="47">
        <f>F16-F17</f>
        <v>21452.86</v>
      </c>
      <c r="G18" s="48"/>
      <c r="H18" s="46"/>
      <c r="I18" s="81" t="s">
        <v>85</v>
      </c>
      <c r="J18" s="82"/>
      <c r="K18" s="83"/>
      <c r="L18" s="48"/>
      <c r="M18" s="47">
        <f>M16-M17</f>
        <v>20515</v>
      </c>
      <c r="N18" s="45"/>
      <c r="O18" s="46"/>
      <c r="P18" s="81" t="s">
        <v>85</v>
      </c>
      <c r="Q18" s="82"/>
      <c r="R18" s="83"/>
      <c r="S18" s="48"/>
      <c r="T18" s="48">
        <f>T16-T17</f>
        <v>20899.88</v>
      </c>
    </row>
    <row r="19" spans="2:20" x14ac:dyDescent="0.25"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51"/>
      <c r="N19" s="45"/>
      <c r="O19" s="45"/>
      <c r="P19" s="45"/>
      <c r="Q19" s="45"/>
      <c r="R19" s="45"/>
      <c r="S19" s="45"/>
      <c r="T19" s="45"/>
    </row>
    <row r="20" spans="2:20" x14ac:dyDescent="0.25"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</row>
    <row r="21" spans="2:20" x14ac:dyDescent="0.25">
      <c r="B21" s="52"/>
      <c r="C21" s="52"/>
      <c r="D21" s="87" t="s">
        <v>86</v>
      </c>
      <c r="E21" s="87"/>
      <c r="F21" s="52"/>
      <c r="G21" s="52"/>
      <c r="H21" s="45"/>
      <c r="I21" s="52"/>
      <c r="J21" s="52"/>
      <c r="K21" s="87" t="s">
        <v>87</v>
      </c>
      <c r="L21" s="87"/>
      <c r="M21" s="52"/>
      <c r="N21" s="52"/>
      <c r="O21" s="45"/>
      <c r="P21" s="52"/>
      <c r="Q21" s="52"/>
      <c r="R21" s="88" t="s">
        <v>88</v>
      </c>
      <c r="S21" s="88"/>
      <c r="T21" s="52"/>
    </row>
    <row r="22" spans="2:20" x14ac:dyDescent="0.25">
      <c r="B22" s="46"/>
      <c r="C22" s="46"/>
      <c r="D22" s="46"/>
      <c r="E22" s="46"/>
      <c r="F22" s="46"/>
      <c r="G22" s="53"/>
      <c r="H22" s="45"/>
      <c r="I22" s="46"/>
      <c r="J22" s="46"/>
      <c r="K22" s="46"/>
      <c r="L22" s="48"/>
      <c r="M22" s="48"/>
      <c r="N22" s="53"/>
      <c r="O22" s="45"/>
      <c r="P22" s="54"/>
      <c r="Q22" s="55"/>
      <c r="R22" s="56"/>
      <c r="S22" s="46"/>
      <c r="T22" s="46"/>
    </row>
    <row r="23" spans="2:20" x14ac:dyDescent="0.25">
      <c r="B23" s="86" t="s">
        <v>73</v>
      </c>
      <c r="C23" s="86"/>
      <c r="D23" s="86"/>
      <c r="E23" s="46"/>
      <c r="F23" s="57">
        <v>21219.88</v>
      </c>
      <c r="G23" s="58"/>
      <c r="H23" s="45"/>
      <c r="I23" s="86" t="s">
        <v>73</v>
      </c>
      <c r="J23" s="86"/>
      <c r="K23" s="86"/>
      <c r="L23" s="48"/>
      <c r="M23" s="57">
        <v>21142.34</v>
      </c>
      <c r="N23" s="59"/>
      <c r="O23" s="45"/>
      <c r="P23" s="60" t="s">
        <v>74</v>
      </c>
      <c r="R23" s="61"/>
      <c r="S23" s="46"/>
      <c r="T23" s="57">
        <v>31078.14</v>
      </c>
    </row>
    <row r="24" spans="2:20" x14ac:dyDescent="0.25">
      <c r="B24" s="46"/>
      <c r="C24" s="46"/>
      <c r="D24" s="46"/>
      <c r="E24" s="46"/>
      <c r="F24" s="46"/>
      <c r="G24" s="58"/>
      <c r="H24" s="45"/>
      <c r="I24" s="46"/>
      <c r="J24" s="46"/>
      <c r="K24" s="46"/>
      <c r="L24" s="48"/>
      <c r="M24" s="48"/>
      <c r="N24" s="58"/>
      <c r="O24" s="45"/>
      <c r="P24" s="60"/>
      <c r="R24" s="61"/>
      <c r="S24" s="46"/>
      <c r="T24" s="46"/>
    </row>
    <row r="25" spans="2:20" x14ac:dyDescent="0.25">
      <c r="B25" s="86" t="s">
        <v>75</v>
      </c>
      <c r="C25" s="86"/>
      <c r="D25" s="86"/>
      <c r="E25" s="46">
        <v>77.540000000000006</v>
      </c>
      <c r="F25" s="46"/>
      <c r="G25" s="58"/>
      <c r="H25" s="45"/>
      <c r="I25" s="86" t="s">
        <v>75</v>
      </c>
      <c r="J25" s="86"/>
      <c r="K25" s="86"/>
      <c r="L25" s="48">
        <v>263.7</v>
      </c>
      <c r="M25" s="48"/>
      <c r="N25" s="58"/>
      <c r="O25" s="45"/>
      <c r="P25" s="60" t="s">
        <v>89</v>
      </c>
      <c r="R25" s="61"/>
      <c r="S25" s="46">
        <v>257.35000000000002</v>
      </c>
      <c r="T25" s="46"/>
    </row>
    <row r="26" spans="2:20" x14ac:dyDescent="0.25">
      <c r="B26" s="81" t="s">
        <v>76</v>
      </c>
      <c r="C26" s="84"/>
      <c r="D26" s="85"/>
      <c r="E26" s="48">
        <v>0</v>
      </c>
      <c r="F26" s="46"/>
      <c r="G26" s="58"/>
      <c r="H26" s="45"/>
      <c r="I26" s="81" t="s">
        <v>76</v>
      </c>
      <c r="J26" s="84"/>
      <c r="K26" s="85"/>
      <c r="L26" s="48"/>
      <c r="M26" s="48"/>
      <c r="N26" s="58"/>
      <c r="O26" s="45"/>
      <c r="P26" s="60" t="s">
        <v>76</v>
      </c>
      <c r="R26" s="61"/>
      <c r="S26" s="48">
        <v>118.8</v>
      </c>
      <c r="T26" s="46"/>
    </row>
    <row r="27" spans="2:20" x14ac:dyDescent="0.25">
      <c r="B27" s="81" t="s">
        <v>77</v>
      </c>
      <c r="C27" s="84"/>
      <c r="D27" s="85"/>
      <c r="E27" s="48">
        <v>0</v>
      </c>
      <c r="F27" s="46"/>
      <c r="G27" s="58"/>
      <c r="H27" s="45"/>
      <c r="I27" s="81" t="s">
        <v>77</v>
      </c>
      <c r="J27" s="84"/>
      <c r="K27" s="85"/>
      <c r="L27" s="48">
        <v>199.5</v>
      </c>
      <c r="M27" s="48"/>
      <c r="N27" s="58"/>
      <c r="O27" s="45"/>
      <c r="P27" s="60" t="s">
        <v>77</v>
      </c>
      <c r="R27" s="61"/>
      <c r="S27" s="48">
        <v>136.80000000000001</v>
      </c>
      <c r="T27" s="46"/>
    </row>
    <row r="28" spans="2:20" x14ac:dyDescent="0.25">
      <c r="B28" s="46" t="s">
        <v>78</v>
      </c>
      <c r="C28" s="46"/>
      <c r="D28" s="46"/>
      <c r="F28" s="47">
        <v>77.540000000000006</v>
      </c>
      <c r="G28" s="58"/>
      <c r="H28" s="45"/>
      <c r="I28" s="46" t="s">
        <v>78</v>
      </c>
      <c r="J28" s="46"/>
      <c r="K28" s="46"/>
      <c r="L28" s="48"/>
      <c r="M28" s="48">
        <f>L25+L26-L27</f>
        <v>64.199999999999989</v>
      </c>
      <c r="N28" s="62"/>
      <c r="O28" s="45"/>
      <c r="P28" s="60" t="s">
        <v>78</v>
      </c>
      <c r="R28" s="61"/>
      <c r="S28" s="48"/>
      <c r="T28" s="48">
        <f>S25+S26-S27</f>
        <v>239.35000000000002</v>
      </c>
    </row>
    <row r="29" spans="2:20" x14ac:dyDescent="0.25">
      <c r="B29" s="46"/>
      <c r="C29" s="46"/>
      <c r="D29" s="46"/>
      <c r="E29" s="46"/>
      <c r="F29" s="46"/>
      <c r="G29" s="58"/>
      <c r="H29" s="45"/>
      <c r="I29" s="46"/>
      <c r="J29" s="46"/>
      <c r="K29" s="46"/>
      <c r="L29" s="48"/>
      <c r="M29" s="48"/>
      <c r="N29" s="58"/>
      <c r="O29" s="45"/>
      <c r="P29" s="60"/>
      <c r="R29" s="61"/>
      <c r="S29" s="46"/>
      <c r="T29" s="46"/>
    </row>
    <row r="30" spans="2:20" x14ac:dyDescent="0.25">
      <c r="B30" s="86" t="s">
        <v>79</v>
      </c>
      <c r="C30" s="86"/>
      <c r="D30" s="86"/>
      <c r="E30" s="48">
        <v>0</v>
      </c>
      <c r="F30" s="46"/>
      <c r="G30" s="58"/>
      <c r="H30" s="45"/>
      <c r="I30" s="86" t="s">
        <v>79</v>
      </c>
      <c r="J30" s="86"/>
      <c r="K30" s="86"/>
      <c r="L30" s="48">
        <v>10000</v>
      </c>
      <c r="M30" s="48"/>
      <c r="N30" s="58"/>
      <c r="O30" s="45"/>
      <c r="P30" s="60" t="s">
        <v>79</v>
      </c>
      <c r="R30" s="61"/>
      <c r="S30" s="48">
        <v>0</v>
      </c>
      <c r="T30" s="46"/>
    </row>
    <row r="31" spans="2:20" x14ac:dyDescent="0.25">
      <c r="B31" s="81" t="s">
        <v>80</v>
      </c>
      <c r="C31" s="84"/>
      <c r="D31" s="85"/>
      <c r="E31" s="48">
        <v>0</v>
      </c>
      <c r="F31" s="46"/>
      <c r="G31" s="58"/>
      <c r="H31" s="45"/>
      <c r="I31" s="81" t="s">
        <v>80</v>
      </c>
      <c r="J31" s="84"/>
      <c r="K31" s="85"/>
      <c r="L31" s="48"/>
      <c r="M31" s="48"/>
      <c r="N31" s="58"/>
      <c r="O31" s="45"/>
      <c r="P31" s="60" t="s">
        <v>80</v>
      </c>
      <c r="R31" s="61"/>
      <c r="S31" s="48">
        <v>249</v>
      </c>
      <c r="T31" s="48"/>
    </row>
    <row r="32" spans="2:20" x14ac:dyDescent="0.25">
      <c r="B32" s="81" t="s">
        <v>81</v>
      </c>
      <c r="C32" s="84"/>
      <c r="D32" s="46"/>
      <c r="E32" s="48">
        <v>0</v>
      </c>
      <c r="F32" s="46"/>
      <c r="G32" s="58"/>
      <c r="H32" s="45"/>
      <c r="I32" s="81" t="s">
        <v>81</v>
      </c>
      <c r="J32" s="84"/>
      <c r="K32" s="46"/>
      <c r="L32" s="48"/>
      <c r="M32" s="48"/>
      <c r="N32" s="58"/>
      <c r="O32" s="45"/>
      <c r="P32" s="60" t="s">
        <v>81</v>
      </c>
      <c r="R32" s="61"/>
      <c r="S32" s="48">
        <v>0</v>
      </c>
      <c r="T32" s="46"/>
    </row>
    <row r="33" spans="2:20" x14ac:dyDescent="0.25">
      <c r="B33" s="81" t="s">
        <v>82</v>
      </c>
      <c r="C33" s="84"/>
      <c r="D33" s="46"/>
      <c r="F33" s="47">
        <v>0</v>
      </c>
      <c r="G33" s="58"/>
      <c r="H33" s="45"/>
      <c r="I33" s="81" t="s">
        <v>82</v>
      </c>
      <c r="J33" s="84"/>
      <c r="K33" s="46"/>
      <c r="L33" s="63"/>
      <c r="M33" s="47">
        <v>10000</v>
      </c>
      <c r="N33" s="62"/>
      <c r="O33" s="45"/>
      <c r="P33" s="60" t="s">
        <v>82</v>
      </c>
      <c r="R33" s="61"/>
      <c r="T33" s="47">
        <v>249</v>
      </c>
    </row>
    <row r="34" spans="2:20" x14ac:dyDescent="0.25">
      <c r="B34" s="46"/>
      <c r="C34" s="46"/>
      <c r="D34" s="46"/>
      <c r="E34" s="46"/>
      <c r="F34" s="46"/>
      <c r="G34" s="58"/>
      <c r="H34" s="45"/>
      <c r="I34" s="46"/>
      <c r="J34" s="46"/>
      <c r="K34" s="46"/>
      <c r="L34" s="48"/>
      <c r="M34" s="48"/>
      <c r="N34" s="58"/>
      <c r="O34" s="45"/>
      <c r="P34" s="60"/>
      <c r="R34" s="61"/>
      <c r="S34" s="46"/>
      <c r="T34" s="46"/>
    </row>
    <row r="35" spans="2:20" x14ac:dyDescent="0.25">
      <c r="B35" s="46" t="s">
        <v>83</v>
      </c>
      <c r="C35" s="46"/>
      <c r="D35" s="46"/>
      <c r="E35" s="46"/>
      <c r="F35" s="47">
        <f>F23-F28+F33</f>
        <v>21142.34</v>
      </c>
      <c r="G35" s="58"/>
      <c r="H35" s="45"/>
      <c r="I35" s="46" t="s">
        <v>83</v>
      </c>
      <c r="J35" s="46"/>
      <c r="K35" s="46"/>
      <c r="L35" s="48"/>
      <c r="M35" s="47">
        <f>M23-M28+M33</f>
        <v>31078.14</v>
      </c>
      <c r="N35" s="59"/>
      <c r="O35" s="45"/>
      <c r="P35" s="60" t="s">
        <v>83</v>
      </c>
      <c r="R35" s="61"/>
      <c r="S35" s="46"/>
      <c r="T35" s="47">
        <f>T23+T33-T28</f>
        <v>31087.79</v>
      </c>
    </row>
    <row r="36" spans="2:20" x14ac:dyDescent="0.25">
      <c r="B36" s="81" t="s">
        <v>84</v>
      </c>
      <c r="C36" s="82"/>
      <c r="D36" s="46"/>
      <c r="E36" s="46"/>
      <c r="F36" s="48">
        <v>285</v>
      </c>
      <c r="G36" s="58"/>
      <c r="H36" s="45"/>
      <c r="I36" s="81" t="s">
        <v>84</v>
      </c>
      <c r="J36" s="82"/>
      <c r="K36" s="46"/>
      <c r="L36" s="48"/>
      <c r="M36" s="63">
        <v>285</v>
      </c>
      <c r="N36" s="59"/>
      <c r="O36" s="45"/>
      <c r="P36" s="60" t="s">
        <v>84</v>
      </c>
      <c r="R36" s="61"/>
      <c r="S36" s="46"/>
      <c r="T36" s="47">
        <v>255</v>
      </c>
    </row>
    <row r="37" spans="2:20" x14ac:dyDescent="0.25">
      <c r="B37" s="81" t="s">
        <v>85</v>
      </c>
      <c r="C37" s="82"/>
      <c r="D37" s="83"/>
      <c r="E37" s="46"/>
      <c r="F37" s="47">
        <f>F35-F36</f>
        <v>20857.34</v>
      </c>
      <c r="G37" s="58"/>
      <c r="H37" s="45"/>
      <c r="I37" s="81" t="s">
        <v>85</v>
      </c>
      <c r="J37" s="82"/>
      <c r="K37" s="83"/>
      <c r="L37" s="48"/>
      <c r="M37" s="47">
        <f>M35-M36</f>
        <v>30793.14</v>
      </c>
      <c r="N37" s="62"/>
      <c r="O37" s="45"/>
      <c r="P37" s="64" t="s">
        <v>85</v>
      </c>
      <c r="Q37" s="65"/>
      <c r="R37" s="66"/>
      <c r="S37" s="46"/>
      <c r="T37" s="47">
        <f>T35-T36</f>
        <v>30832.79</v>
      </c>
    </row>
    <row r="38" spans="2:20" x14ac:dyDescent="0.25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</row>
    <row r="39" spans="2:20" x14ac:dyDescent="0.25">
      <c r="B39" s="45"/>
      <c r="C39" s="45"/>
      <c r="D39" s="67" t="s">
        <v>90</v>
      </c>
      <c r="E39" s="45"/>
      <c r="F39" s="45"/>
      <c r="G39" s="45"/>
      <c r="I39" s="45"/>
      <c r="J39" s="45"/>
      <c r="K39" s="67" t="s">
        <v>91</v>
      </c>
      <c r="L39" s="45"/>
      <c r="M39" s="45"/>
      <c r="P39" s="45"/>
      <c r="Q39" s="45"/>
      <c r="R39" s="67" t="s">
        <v>92</v>
      </c>
      <c r="S39" s="45"/>
      <c r="T39" s="45"/>
    </row>
    <row r="40" spans="2:20" x14ac:dyDescent="0.25">
      <c r="B40" s="54"/>
      <c r="C40" s="55"/>
      <c r="D40" s="56"/>
      <c r="E40" s="46"/>
      <c r="F40" s="46"/>
      <c r="G40" s="45"/>
      <c r="I40" s="54"/>
      <c r="J40" s="55"/>
      <c r="K40" s="56"/>
      <c r="L40" s="46"/>
      <c r="M40" s="46"/>
      <c r="P40" s="54"/>
      <c r="Q40" s="55"/>
      <c r="R40" s="56"/>
      <c r="S40" s="46"/>
      <c r="T40" s="46"/>
    </row>
    <row r="41" spans="2:20" x14ac:dyDescent="0.25">
      <c r="B41" s="60" t="s">
        <v>74</v>
      </c>
      <c r="D41" s="61"/>
      <c r="E41" s="46"/>
      <c r="F41" s="47">
        <v>31087.79</v>
      </c>
      <c r="G41" s="45"/>
      <c r="I41" s="60" t="s">
        <v>74</v>
      </c>
      <c r="K41" s="61"/>
      <c r="L41" s="46"/>
      <c r="M41" s="47">
        <v>30873.42</v>
      </c>
      <c r="P41" s="60" t="s">
        <v>74</v>
      </c>
      <c r="R41" s="61"/>
      <c r="S41" s="46"/>
      <c r="T41" s="47">
        <v>30317.89</v>
      </c>
    </row>
    <row r="42" spans="2:20" x14ac:dyDescent="0.25">
      <c r="B42" s="60"/>
      <c r="D42" s="61"/>
      <c r="E42" s="46"/>
      <c r="F42" s="50"/>
      <c r="G42" s="45"/>
      <c r="I42" s="60"/>
      <c r="K42" s="61"/>
      <c r="L42" s="46"/>
      <c r="M42" s="46"/>
      <c r="P42" s="60"/>
      <c r="R42" s="61"/>
      <c r="S42" s="46"/>
      <c r="T42" s="46"/>
    </row>
    <row r="43" spans="2:20" x14ac:dyDescent="0.25">
      <c r="B43" s="60" t="s">
        <v>89</v>
      </c>
      <c r="D43" s="61"/>
      <c r="E43" s="46">
        <v>428.57</v>
      </c>
      <c r="F43" s="50"/>
      <c r="G43" s="45"/>
      <c r="I43" s="60" t="s">
        <v>89</v>
      </c>
      <c r="K43" s="61"/>
      <c r="L43" s="46">
        <v>647.41</v>
      </c>
      <c r="M43" s="46"/>
      <c r="P43" s="60" t="s">
        <v>89</v>
      </c>
      <c r="R43" s="61"/>
      <c r="S43" s="46">
        <v>293.16000000000003</v>
      </c>
      <c r="T43" s="46"/>
    </row>
    <row r="44" spans="2:20" x14ac:dyDescent="0.25">
      <c r="B44" s="60" t="s">
        <v>76</v>
      </c>
      <c r="D44" s="61"/>
      <c r="E44" s="48">
        <v>136.80000000000001</v>
      </c>
      <c r="F44" s="50"/>
      <c r="G44" s="45"/>
      <c r="I44" s="60" t="s">
        <v>76</v>
      </c>
      <c r="K44" s="61"/>
      <c r="L44" s="48">
        <v>117.8</v>
      </c>
      <c r="M44" s="46"/>
      <c r="P44" s="60" t="s">
        <v>76</v>
      </c>
      <c r="R44" s="61"/>
      <c r="S44" s="48">
        <v>147.30000000000001</v>
      </c>
      <c r="T44" s="46"/>
    </row>
    <row r="45" spans="2:20" x14ac:dyDescent="0.25">
      <c r="B45" s="60" t="s">
        <v>77</v>
      </c>
      <c r="D45" s="61"/>
      <c r="E45" s="48">
        <v>351</v>
      </c>
      <c r="F45" s="50"/>
      <c r="G45" s="45"/>
      <c r="I45" s="60" t="s">
        <v>77</v>
      </c>
      <c r="K45" s="61"/>
      <c r="L45" s="48">
        <v>209.68</v>
      </c>
      <c r="M45" s="47">
        <f>L43+L44-L45</f>
        <v>555.53</v>
      </c>
      <c r="P45" s="60" t="s">
        <v>77</v>
      </c>
      <c r="R45" s="61"/>
      <c r="S45" s="48">
        <v>29.99</v>
      </c>
      <c r="T45" s="48">
        <f>S43+S44-S45</f>
        <v>410.47</v>
      </c>
    </row>
    <row r="46" spans="2:20" x14ac:dyDescent="0.25">
      <c r="B46" s="60" t="s">
        <v>78</v>
      </c>
      <c r="D46" s="61"/>
      <c r="F46" s="47">
        <f>E43+E44-E45</f>
        <v>214.37</v>
      </c>
      <c r="G46" s="45"/>
      <c r="I46" s="60" t="s">
        <v>78</v>
      </c>
      <c r="K46" s="61"/>
      <c r="M46" s="47"/>
      <c r="P46" s="60" t="s">
        <v>78</v>
      </c>
      <c r="R46" s="61"/>
      <c r="T46" s="47"/>
    </row>
    <row r="47" spans="2:20" x14ac:dyDescent="0.25">
      <c r="B47" s="60"/>
      <c r="D47" s="61"/>
      <c r="E47" s="46"/>
      <c r="F47" s="50"/>
      <c r="G47" s="45"/>
      <c r="I47" s="60"/>
      <c r="K47" s="61"/>
      <c r="L47" s="46"/>
      <c r="M47" s="46"/>
      <c r="P47" s="60"/>
      <c r="R47" s="61"/>
      <c r="S47" s="46"/>
      <c r="T47" s="46"/>
    </row>
    <row r="48" spans="2:20" x14ac:dyDescent="0.25">
      <c r="B48" s="60" t="s">
        <v>79</v>
      </c>
      <c r="D48" s="61"/>
      <c r="E48" s="48">
        <v>0</v>
      </c>
      <c r="F48" s="50"/>
      <c r="G48" s="45"/>
      <c r="I48" s="60" t="s">
        <v>79</v>
      </c>
      <c r="K48" s="61"/>
      <c r="L48" s="48">
        <v>210</v>
      </c>
      <c r="M48" s="46"/>
      <c r="P48" s="60" t="s">
        <v>79</v>
      </c>
      <c r="R48" s="61"/>
      <c r="S48" s="48">
        <v>475.5</v>
      </c>
      <c r="T48" s="46"/>
    </row>
    <row r="49" spans="2:20" x14ac:dyDescent="0.25">
      <c r="B49" s="60" t="s">
        <v>80</v>
      </c>
      <c r="D49" s="61"/>
      <c r="E49" s="48">
        <v>0</v>
      </c>
      <c r="F49" s="50"/>
      <c r="G49" s="45"/>
      <c r="I49" s="60" t="s">
        <v>80</v>
      </c>
      <c r="K49" s="61"/>
      <c r="L49" s="48">
        <v>0</v>
      </c>
      <c r="M49" s="46"/>
      <c r="P49" s="60" t="s">
        <v>80</v>
      </c>
      <c r="R49" s="61"/>
      <c r="S49" s="48">
        <v>210</v>
      </c>
      <c r="T49" s="46"/>
    </row>
    <row r="50" spans="2:20" x14ac:dyDescent="0.25">
      <c r="B50" s="60" t="s">
        <v>81</v>
      </c>
      <c r="D50" s="61"/>
      <c r="E50" s="48">
        <v>0</v>
      </c>
      <c r="F50" s="50"/>
      <c r="G50" s="45"/>
      <c r="I50" s="60" t="s">
        <v>81</v>
      </c>
      <c r="K50" s="61"/>
      <c r="L50" s="48">
        <v>210</v>
      </c>
      <c r="M50" s="46"/>
      <c r="P50" s="60" t="s">
        <v>81</v>
      </c>
      <c r="R50" s="61"/>
      <c r="S50" s="48">
        <v>475.5</v>
      </c>
      <c r="T50" s="48"/>
    </row>
    <row r="51" spans="2:20" x14ac:dyDescent="0.25">
      <c r="B51" s="60" t="s">
        <v>82</v>
      </c>
      <c r="D51" s="61"/>
      <c r="F51" s="47">
        <v>0</v>
      </c>
      <c r="G51" s="45"/>
      <c r="I51" s="60" t="s">
        <v>82</v>
      </c>
      <c r="K51" s="61"/>
      <c r="L51" s="63"/>
      <c r="M51" s="47">
        <f>L48+L49-L50</f>
        <v>0</v>
      </c>
      <c r="P51" s="60" t="s">
        <v>82</v>
      </c>
      <c r="R51" s="61"/>
      <c r="T51" s="48">
        <v>210</v>
      </c>
    </row>
    <row r="52" spans="2:20" x14ac:dyDescent="0.25">
      <c r="B52" s="60"/>
      <c r="D52" s="61"/>
      <c r="E52" s="46"/>
      <c r="F52" s="50"/>
      <c r="G52" s="45"/>
      <c r="I52" s="60"/>
      <c r="K52" s="61"/>
      <c r="L52" s="46"/>
      <c r="M52" s="46"/>
      <c r="P52" s="60"/>
      <c r="R52" s="61"/>
      <c r="S52" s="46"/>
      <c r="T52" s="46"/>
    </row>
    <row r="53" spans="2:20" x14ac:dyDescent="0.25">
      <c r="B53" s="60" t="s">
        <v>83</v>
      </c>
      <c r="D53" s="61"/>
      <c r="E53" s="46"/>
      <c r="F53" s="47">
        <f>F41+F51-F46</f>
        <v>30873.420000000002</v>
      </c>
      <c r="G53" s="45"/>
      <c r="I53" s="60" t="s">
        <v>83</v>
      </c>
      <c r="K53" s="61"/>
      <c r="L53" s="46"/>
      <c r="M53" s="47">
        <f>M41-M45+M51</f>
        <v>30317.89</v>
      </c>
      <c r="P53" s="60" t="s">
        <v>83</v>
      </c>
      <c r="R53" s="61"/>
      <c r="S53" s="46"/>
      <c r="T53" s="47">
        <f>T41-T45+T51</f>
        <v>30117.42</v>
      </c>
    </row>
    <row r="54" spans="2:20" x14ac:dyDescent="0.25">
      <c r="B54" s="60" t="s">
        <v>84</v>
      </c>
      <c r="D54" s="61"/>
      <c r="E54" s="46"/>
      <c r="F54" s="47">
        <v>255</v>
      </c>
      <c r="G54" s="45"/>
      <c r="I54" s="60" t="s">
        <v>84</v>
      </c>
      <c r="K54" s="61"/>
      <c r="L54" s="46"/>
      <c r="M54" s="47">
        <v>220</v>
      </c>
      <c r="P54" s="60" t="s">
        <v>84</v>
      </c>
      <c r="R54" s="61"/>
      <c r="S54" s="46"/>
      <c r="T54" s="47">
        <v>220</v>
      </c>
    </row>
    <row r="55" spans="2:20" x14ac:dyDescent="0.25">
      <c r="B55" s="64" t="s">
        <v>85</v>
      </c>
      <c r="C55" s="65"/>
      <c r="D55" s="66"/>
      <c r="E55" s="46"/>
      <c r="F55" s="47">
        <f>F53-F54</f>
        <v>30618.420000000002</v>
      </c>
      <c r="G55" s="45"/>
      <c r="I55" s="64" t="s">
        <v>85</v>
      </c>
      <c r="J55" s="65"/>
      <c r="K55" s="66"/>
      <c r="L55" s="46"/>
      <c r="M55" s="47">
        <f>M53-M54</f>
        <v>30097.89</v>
      </c>
      <c r="P55" s="64" t="s">
        <v>85</v>
      </c>
      <c r="Q55" s="65"/>
      <c r="R55" s="66"/>
      <c r="S55" s="46"/>
      <c r="T55" s="47">
        <f>T53-T54</f>
        <v>29897.42</v>
      </c>
    </row>
    <row r="56" spans="2:20" x14ac:dyDescent="0.25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</row>
    <row r="57" spans="2:20" x14ac:dyDescent="0.25"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</row>
    <row r="58" spans="2:20" x14ac:dyDescent="0.25">
      <c r="B58" s="45"/>
      <c r="C58" s="45"/>
      <c r="D58" s="67" t="s">
        <v>93</v>
      </c>
      <c r="E58" s="45"/>
      <c r="F58" s="45"/>
      <c r="I58" s="45"/>
      <c r="J58" s="45"/>
      <c r="K58" s="67" t="s">
        <v>94</v>
      </c>
      <c r="L58" s="45"/>
      <c r="M58" s="45"/>
      <c r="P58" s="45"/>
      <c r="Q58" s="45"/>
      <c r="R58" s="67" t="s">
        <v>95</v>
      </c>
      <c r="S58" s="45"/>
      <c r="T58" s="45"/>
    </row>
    <row r="59" spans="2:20" x14ac:dyDescent="0.25">
      <c r="B59" s="54"/>
      <c r="C59" s="55"/>
      <c r="D59" s="56"/>
      <c r="E59" s="46"/>
      <c r="F59" s="46"/>
      <c r="I59" s="54"/>
      <c r="J59" s="55"/>
      <c r="K59" s="56"/>
      <c r="L59" s="46"/>
      <c r="M59" s="46"/>
      <c r="P59" s="54"/>
      <c r="Q59" s="55"/>
      <c r="R59" s="56"/>
      <c r="S59" s="46"/>
      <c r="T59" s="46"/>
    </row>
    <row r="60" spans="2:20" x14ac:dyDescent="0.25">
      <c r="B60" s="60" t="s">
        <v>74</v>
      </c>
      <c r="D60" s="61"/>
      <c r="E60" s="46"/>
      <c r="F60" s="47">
        <v>30117.42</v>
      </c>
      <c r="I60" s="60" t="s">
        <v>74</v>
      </c>
      <c r="K60" s="61"/>
      <c r="L60" s="46"/>
      <c r="M60" s="57">
        <v>31509.5</v>
      </c>
      <c r="P60" s="60" t="s">
        <v>74</v>
      </c>
      <c r="R60" s="61"/>
      <c r="S60" s="46"/>
      <c r="T60" s="57">
        <v>31078.35</v>
      </c>
    </row>
    <row r="61" spans="2:20" x14ac:dyDescent="0.25">
      <c r="B61" s="60"/>
      <c r="D61" s="61"/>
      <c r="E61" s="46"/>
      <c r="F61" s="46"/>
      <c r="I61" s="60"/>
      <c r="K61" s="61"/>
      <c r="L61" s="46"/>
      <c r="M61" s="46"/>
      <c r="P61" s="60"/>
      <c r="R61" s="61"/>
      <c r="S61" s="46"/>
      <c r="T61" s="46"/>
    </row>
    <row r="62" spans="2:20" x14ac:dyDescent="0.25">
      <c r="B62" s="60" t="s">
        <v>89</v>
      </c>
      <c r="D62" s="61"/>
      <c r="E62" s="46">
        <v>865.99</v>
      </c>
      <c r="F62" s="46"/>
      <c r="I62" s="60" t="s">
        <v>89</v>
      </c>
      <c r="K62" s="61"/>
      <c r="L62" s="46">
        <v>219.58</v>
      </c>
      <c r="M62" s="46"/>
      <c r="P62" s="60" t="s">
        <v>89</v>
      </c>
      <c r="R62" s="61"/>
      <c r="S62" s="46">
        <v>455.58</v>
      </c>
      <c r="T62" s="46"/>
    </row>
    <row r="63" spans="2:20" x14ac:dyDescent="0.25">
      <c r="B63" s="60" t="s">
        <v>76</v>
      </c>
      <c r="D63" s="61"/>
      <c r="E63" s="48">
        <v>351</v>
      </c>
      <c r="F63" s="46"/>
      <c r="I63" s="60" t="s">
        <v>76</v>
      </c>
      <c r="K63" s="61"/>
      <c r="L63" s="48">
        <v>577.07000000000005</v>
      </c>
      <c r="M63" s="46"/>
      <c r="P63" s="60" t="s">
        <v>76</v>
      </c>
      <c r="R63" s="61"/>
      <c r="S63" s="48">
        <v>82</v>
      </c>
      <c r="T63" s="46"/>
    </row>
    <row r="64" spans="2:20" x14ac:dyDescent="0.25">
      <c r="B64" s="60" t="s">
        <v>77</v>
      </c>
      <c r="D64" s="61"/>
      <c r="E64" s="48">
        <v>659.07</v>
      </c>
      <c r="F64" s="46"/>
      <c r="I64" s="60" t="s">
        <v>77</v>
      </c>
      <c r="K64" s="61"/>
      <c r="L64" s="48">
        <v>0</v>
      </c>
      <c r="P64" s="60" t="s">
        <v>77</v>
      </c>
      <c r="R64" s="61"/>
      <c r="S64" s="48">
        <v>0</v>
      </c>
      <c r="T64" s="46"/>
    </row>
    <row r="65" spans="2:20" x14ac:dyDescent="0.25">
      <c r="B65" s="60" t="s">
        <v>78</v>
      </c>
      <c r="D65" s="61"/>
      <c r="F65" s="47">
        <f>E62+E63-E64</f>
        <v>557.91999999999996</v>
      </c>
      <c r="I65" s="60" t="s">
        <v>78</v>
      </c>
      <c r="K65" s="61"/>
      <c r="M65" s="48">
        <f>L62+L63</f>
        <v>796.65000000000009</v>
      </c>
      <c r="P65" s="60" t="s">
        <v>78</v>
      </c>
      <c r="R65" s="61"/>
      <c r="T65" s="47">
        <f>S62+S63</f>
        <v>537.57999999999993</v>
      </c>
    </row>
    <row r="66" spans="2:20" x14ac:dyDescent="0.25">
      <c r="B66" s="60"/>
      <c r="D66" s="61"/>
      <c r="E66" s="46"/>
      <c r="F66" s="46"/>
      <c r="I66" s="60"/>
      <c r="K66" s="61"/>
      <c r="L66" s="46"/>
      <c r="M66" s="46"/>
      <c r="P66" s="60"/>
      <c r="R66" s="61"/>
      <c r="S66" s="46"/>
      <c r="T66" s="46"/>
    </row>
    <row r="67" spans="2:20" x14ac:dyDescent="0.25">
      <c r="B67" s="60" t="s">
        <v>79</v>
      </c>
      <c r="D67" s="61"/>
      <c r="E67" s="48">
        <v>1910</v>
      </c>
      <c r="F67" s="46"/>
      <c r="I67" s="60" t="s">
        <v>79</v>
      </c>
      <c r="K67" s="61"/>
      <c r="L67" s="48">
        <v>300</v>
      </c>
      <c r="M67" s="46"/>
      <c r="P67" s="60" t="s">
        <v>79</v>
      </c>
      <c r="R67" s="61"/>
      <c r="S67" s="48">
        <v>1409.5</v>
      </c>
      <c r="T67" s="46"/>
    </row>
    <row r="68" spans="2:20" x14ac:dyDescent="0.25">
      <c r="B68" s="60" t="s">
        <v>80</v>
      </c>
      <c r="D68" s="61"/>
      <c r="E68" s="48">
        <v>450</v>
      </c>
      <c r="F68" s="46"/>
      <c r="I68" s="60" t="s">
        <v>80</v>
      </c>
      <c r="K68" s="61"/>
      <c r="L68" s="48">
        <v>115.5</v>
      </c>
      <c r="M68" s="46"/>
      <c r="P68" s="60" t="s">
        <v>80</v>
      </c>
      <c r="R68" s="61"/>
      <c r="S68" s="48">
        <v>412.5</v>
      </c>
      <c r="T68" s="46"/>
    </row>
    <row r="69" spans="2:20" x14ac:dyDescent="0.25">
      <c r="B69" s="60" t="s">
        <v>81</v>
      </c>
      <c r="D69" s="61"/>
      <c r="E69" s="48">
        <v>410</v>
      </c>
      <c r="F69" s="46"/>
      <c r="I69" s="60" t="s">
        <v>81</v>
      </c>
      <c r="K69" s="61"/>
      <c r="L69" s="48">
        <v>50</v>
      </c>
      <c r="M69" s="48"/>
      <c r="P69" s="60" t="s">
        <v>81</v>
      </c>
      <c r="R69" s="61"/>
      <c r="S69" s="48">
        <v>0</v>
      </c>
      <c r="T69" s="46"/>
    </row>
    <row r="70" spans="2:20" x14ac:dyDescent="0.25">
      <c r="B70" s="60" t="s">
        <v>82</v>
      </c>
      <c r="D70" s="61"/>
      <c r="F70" s="47">
        <v>1950</v>
      </c>
      <c r="I70" s="60" t="s">
        <v>82</v>
      </c>
      <c r="K70" s="61"/>
      <c r="M70" s="57">
        <f>L67+L68-L69</f>
        <v>365.5</v>
      </c>
      <c r="P70" s="60" t="s">
        <v>82</v>
      </c>
      <c r="R70" s="61"/>
      <c r="T70" s="47">
        <f>S67+S68</f>
        <v>1822</v>
      </c>
    </row>
    <row r="71" spans="2:20" x14ac:dyDescent="0.25">
      <c r="B71" s="60"/>
      <c r="D71" s="61"/>
      <c r="E71" s="46"/>
      <c r="F71" s="46"/>
      <c r="I71" s="60"/>
      <c r="K71" s="61"/>
      <c r="L71" s="46"/>
      <c r="M71" s="46"/>
      <c r="P71" s="60"/>
      <c r="R71" s="61"/>
      <c r="S71" s="46"/>
      <c r="T71" s="46"/>
    </row>
    <row r="72" spans="2:20" x14ac:dyDescent="0.25">
      <c r="B72" s="60" t="s">
        <v>83</v>
      </c>
      <c r="D72" s="61"/>
      <c r="E72" s="46"/>
      <c r="F72" s="47">
        <f>F60-F65+F70</f>
        <v>31509.5</v>
      </c>
      <c r="I72" s="60" t="s">
        <v>83</v>
      </c>
      <c r="K72" s="61"/>
      <c r="L72" s="46"/>
      <c r="M72" s="47">
        <f>M60-M65+M70</f>
        <v>31078.35</v>
      </c>
      <c r="P72" s="60" t="s">
        <v>83</v>
      </c>
      <c r="R72" s="61"/>
      <c r="S72" s="46"/>
      <c r="T72" s="47">
        <f>T60-T65+T70</f>
        <v>32362.769999999997</v>
      </c>
    </row>
    <row r="73" spans="2:20" x14ac:dyDescent="0.25">
      <c r="B73" s="60" t="s">
        <v>84</v>
      </c>
      <c r="D73" s="61"/>
      <c r="E73" s="46"/>
      <c r="F73" s="48">
        <v>185</v>
      </c>
      <c r="I73" s="60" t="s">
        <v>84</v>
      </c>
      <c r="K73" s="61"/>
      <c r="L73" s="46"/>
      <c r="M73" s="48">
        <v>185</v>
      </c>
      <c r="P73" s="60" t="s">
        <v>84</v>
      </c>
      <c r="R73" s="61"/>
      <c r="S73" s="46"/>
      <c r="T73" s="48">
        <v>23</v>
      </c>
    </row>
    <row r="74" spans="2:20" x14ac:dyDescent="0.25">
      <c r="B74" s="64" t="s">
        <v>85</v>
      </c>
      <c r="C74" s="65"/>
      <c r="D74" s="66"/>
      <c r="E74" s="46"/>
      <c r="F74" s="47">
        <f>F72-F73</f>
        <v>31324.5</v>
      </c>
      <c r="I74" s="64" t="s">
        <v>85</v>
      </c>
      <c r="J74" s="65"/>
      <c r="K74" s="66"/>
      <c r="L74" s="46"/>
      <c r="M74" s="47">
        <f>M72-M73</f>
        <v>30893.35</v>
      </c>
      <c r="P74" s="64" t="s">
        <v>85</v>
      </c>
      <c r="Q74" s="65"/>
      <c r="R74" s="66"/>
      <c r="S74" s="46"/>
      <c r="T74" s="47">
        <f>T72-T73</f>
        <v>32339.769999999997</v>
      </c>
    </row>
  </sheetData>
  <mergeCells count="56">
    <mergeCell ref="C2:D2"/>
    <mergeCell ref="J2:K2"/>
    <mergeCell ref="Q2:R2"/>
    <mergeCell ref="B4:D4"/>
    <mergeCell ref="I4:K4"/>
    <mergeCell ref="P4:R4"/>
    <mergeCell ref="B6:D6"/>
    <mergeCell ref="I6:K6"/>
    <mergeCell ref="P6:R6"/>
    <mergeCell ref="B7:D7"/>
    <mergeCell ref="I7:K7"/>
    <mergeCell ref="P7:R7"/>
    <mergeCell ref="B8:D8"/>
    <mergeCell ref="I8:K8"/>
    <mergeCell ref="P8:R8"/>
    <mergeCell ref="B11:D11"/>
    <mergeCell ref="I11:K11"/>
    <mergeCell ref="P11:R11"/>
    <mergeCell ref="B12:D12"/>
    <mergeCell ref="I12:K12"/>
    <mergeCell ref="P12:R12"/>
    <mergeCell ref="B13:C13"/>
    <mergeCell ref="I13:J13"/>
    <mergeCell ref="P13:Q13"/>
    <mergeCell ref="B14:C14"/>
    <mergeCell ref="I14:J14"/>
    <mergeCell ref="P14:Q14"/>
    <mergeCell ref="B17:C17"/>
    <mergeCell ref="I17:J17"/>
    <mergeCell ref="P17:Q17"/>
    <mergeCell ref="B18:D18"/>
    <mergeCell ref="I18:K18"/>
    <mergeCell ref="P18:R18"/>
    <mergeCell ref="D21:E21"/>
    <mergeCell ref="K21:L21"/>
    <mergeCell ref="R21:S21"/>
    <mergeCell ref="B23:D23"/>
    <mergeCell ref="I23:K23"/>
    <mergeCell ref="B25:D25"/>
    <mergeCell ref="I25:K25"/>
    <mergeCell ref="B26:D26"/>
    <mergeCell ref="I26:K26"/>
    <mergeCell ref="B27:D27"/>
    <mergeCell ref="I27:K27"/>
    <mergeCell ref="B30:D30"/>
    <mergeCell ref="I30:K30"/>
    <mergeCell ref="B31:D31"/>
    <mergeCell ref="I31:K31"/>
    <mergeCell ref="B37:D37"/>
    <mergeCell ref="I37:K37"/>
    <mergeCell ref="B32:C32"/>
    <mergeCell ref="I32:J32"/>
    <mergeCell ref="B33:C33"/>
    <mergeCell ref="I33:J33"/>
    <mergeCell ref="B36:C36"/>
    <mergeCell ref="I36:J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16"/>
  <sheetViews>
    <sheetView topLeftCell="A2" workbookViewId="0">
      <selection activeCell="C9" sqref="C9:C13"/>
    </sheetView>
  </sheetViews>
  <sheetFormatPr defaultRowHeight="15" customHeight="1" x14ac:dyDescent="0.25"/>
  <cols>
    <col min="1" max="1" width="9.140625" style="28"/>
    <col min="2" max="2" width="22" style="28" bestFit="1" customWidth="1"/>
    <col min="3" max="16384" width="9.140625" style="28"/>
  </cols>
  <sheetData>
    <row r="3" spans="2:3" ht="15" customHeight="1" x14ac:dyDescent="0.25">
      <c r="B3" s="28" t="s">
        <v>44</v>
      </c>
      <c r="C3" s="36">
        <v>181</v>
      </c>
    </row>
    <row r="4" spans="2:3" ht="15" customHeight="1" x14ac:dyDescent="0.25">
      <c r="B4" s="28" t="s">
        <v>10</v>
      </c>
      <c r="C4" s="36">
        <v>0</v>
      </c>
    </row>
    <row r="5" spans="2:3" ht="15" customHeight="1" x14ac:dyDescent="0.25">
      <c r="B5" s="28" t="s">
        <v>51</v>
      </c>
      <c r="C5" s="36">
        <v>551</v>
      </c>
    </row>
    <row r="6" spans="2:3" ht="15" customHeight="1" x14ac:dyDescent="0.25">
      <c r="B6" s="28" t="s">
        <v>47</v>
      </c>
      <c r="C6" s="36">
        <v>1500</v>
      </c>
    </row>
    <row r="7" spans="2:3" ht="15" customHeight="1" x14ac:dyDescent="0.25">
      <c r="B7" s="28" t="s">
        <v>45</v>
      </c>
      <c r="C7" s="36">
        <v>0</v>
      </c>
    </row>
    <row r="8" spans="2:3" ht="15" customHeight="1" x14ac:dyDescent="0.25">
      <c r="B8" s="28" t="s">
        <v>57</v>
      </c>
      <c r="C8" s="36">
        <v>0</v>
      </c>
    </row>
    <row r="9" spans="2:3" ht="15" customHeight="1" x14ac:dyDescent="0.25">
      <c r="B9" s="28" t="s">
        <v>52</v>
      </c>
      <c r="C9" s="36">
        <v>17</v>
      </c>
    </row>
    <row r="10" spans="2:3" ht="15" customHeight="1" x14ac:dyDescent="0.25">
      <c r="B10" s="28" t="s">
        <v>69</v>
      </c>
      <c r="C10" s="36">
        <v>10</v>
      </c>
    </row>
    <row r="11" spans="2:3" ht="15" customHeight="1" x14ac:dyDescent="0.25">
      <c r="B11" s="28" t="s">
        <v>53</v>
      </c>
      <c r="C11" s="36">
        <v>25</v>
      </c>
    </row>
    <row r="12" spans="2:3" ht="15" customHeight="1" x14ac:dyDescent="0.25">
      <c r="B12" s="28" t="s">
        <v>59</v>
      </c>
      <c r="C12" s="36">
        <v>17</v>
      </c>
    </row>
    <row r="13" spans="2:3" ht="15" customHeight="1" x14ac:dyDescent="0.25">
      <c r="B13" s="28" t="s">
        <v>46</v>
      </c>
      <c r="C13" s="36">
        <v>1400</v>
      </c>
    </row>
    <row r="14" spans="2:3" ht="15" customHeight="1" x14ac:dyDescent="0.25">
      <c r="C14" s="35"/>
    </row>
    <row r="15" spans="2:3" ht="15" customHeight="1" x14ac:dyDescent="0.25">
      <c r="C15" s="35"/>
    </row>
    <row r="16" spans="2:3" ht="15" customHeight="1" x14ac:dyDescent="0.25">
      <c r="C16" s="91">
        <f>SUM(C3:C15)</f>
        <v>3701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F6C9F-0EE9-4937-ABB1-6093E255C3B1}">
  <dimension ref="B3:C19"/>
  <sheetViews>
    <sheetView tabSelected="1" workbookViewId="0">
      <selection activeCell="C19" sqref="C19"/>
    </sheetView>
  </sheetViews>
  <sheetFormatPr defaultRowHeight="15" x14ac:dyDescent="0.25"/>
  <cols>
    <col min="1" max="1" width="9.140625" style="28"/>
    <col min="2" max="2" width="23.7109375" style="28" bestFit="1" customWidth="1"/>
    <col min="3" max="16384" width="9.140625" style="28"/>
  </cols>
  <sheetData>
    <row r="3" spans="2:3" x14ac:dyDescent="0.25">
      <c r="B3" s="28" t="s">
        <v>13</v>
      </c>
      <c r="C3" s="36">
        <v>577</v>
      </c>
    </row>
    <row r="4" spans="2:3" x14ac:dyDescent="0.25">
      <c r="B4" s="28" t="s">
        <v>14</v>
      </c>
      <c r="C4" s="36">
        <v>1795</v>
      </c>
    </row>
    <row r="5" spans="2:3" x14ac:dyDescent="0.25">
      <c r="B5" s="28" t="s">
        <v>15</v>
      </c>
      <c r="C5" s="36">
        <v>910</v>
      </c>
    </row>
    <row r="6" spans="2:3" x14ac:dyDescent="0.25">
      <c r="B6" s="28" t="s">
        <v>60</v>
      </c>
      <c r="C6" s="36">
        <v>1043</v>
      </c>
    </row>
    <row r="7" spans="2:3" x14ac:dyDescent="0.25">
      <c r="B7" s="28" t="s">
        <v>61</v>
      </c>
      <c r="C7" s="36">
        <v>113</v>
      </c>
    </row>
    <row r="8" spans="2:3" x14ac:dyDescent="0.25">
      <c r="B8" s="28" t="s">
        <v>18</v>
      </c>
      <c r="C8" s="36">
        <v>490</v>
      </c>
    </row>
    <row r="9" spans="2:3" x14ac:dyDescent="0.25">
      <c r="B9" s="28" t="s">
        <v>48</v>
      </c>
      <c r="C9" s="36">
        <v>37</v>
      </c>
    </row>
    <row r="10" spans="2:3" x14ac:dyDescent="0.25">
      <c r="C10" s="36"/>
    </row>
    <row r="11" spans="2:3" x14ac:dyDescent="0.25">
      <c r="B11" s="28" t="s">
        <v>62</v>
      </c>
      <c r="C11" s="36">
        <v>133</v>
      </c>
    </row>
    <row r="12" spans="2:3" x14ac:dyDescent="0.25">
      <c r="B12" s="28" t="s">
        <v>63</v>
      </c>
      <c r="C12" s="36">
        <v>128</v>
      </c>
    </row>
    <row r="13" spans="2:3" x14ac:dyDescent="0.25">
      <c r="B13" s="28" t="s">
        <v>64</v>
      </c>
      <c r="C13" s="36">
        <v>32</v>
      </c>
    </row>
    <row r="14" spans="2:3" x14ac:dyDescent="0.25">
      <c r="C14" s="36"/>
    </row>
    <row r="15" spans="2:3" x14ac:dyDescent="0.25">
      <c r="B15" s="28" t="s">
        <v>23</v>
      </c>
      <c r="C15" s="35">
        <v>0</v>
      </c>
    </row>
    <row r="16" spans="2:3" x14ac:dyDescent="0.25">
      <c r="C16" s="36"/>
    </row>
    <row r="17" spans="3:3" x14ac:dyDescent="0.25">
      <c r="C17" s="36"/>
    </row>
    <row r="18" spans="3:3" x14ac:dyDescent="0.25">
      <c r="C18" s="36"/>
    </row>
    <row r="19" spans="3:3" x14ac:dyDescent="0.25">
      <c r="C19" s="91">
        <f>SUM(C3:C18)</f>
        <v>5258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Receipts and Payments</vt:lpstr>
      <vt:lpstr>Bank Reconciliation</vt:lpstr>
      <vt:lpstr>Cashbook Summary - Income</vt:lpstr>
      <vt:lpstr>Cashbook Summary - Expenditure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Brookland-Beck</dc:creator>
  <cp:lastModifiedBy>SimonandHayley</cp:lastModifiedBy>
  <cp:lastPrinted>2020-11-20T16:14:53Z</cp:lastPrinted>
  <dcterms:created xsi:type="dcterms:W3CDTF">2019-01-04T15:29:22Z</dcterms:created>
  <dcterms:modified xsi:type="dcterms:W3CDTF">2021-01-31T14:34:06Z</dcterms:modified>
</cp:coreProperties>
</file>